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da\Desktop\تقرير الاستيرادات 2018\"/>
    </mc:Choice>
  </mc:AlternateContent>
  <bookViews>
    <workbookView xWindow="0" yWindow="0" windowWidth="15360" windowHeight="7155" activeTab="2"/>
  </bookViews>
  <sheets>
    <sheet name="Balance of trade الميزان التجار" sheetId="1" r:id="rId1"/>
    <sheet name="منافذ" sheetId="3" r:id="rId2"/>
    <sheet name="اهم الشركاء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3" l="1"/>
  <c r="L33" i="3" s="1"/>
  <c r="H33" i="3"/>
  <c r="F33" i="3"/>
  <c r="E33" i="3"/>
  <c r="D33" i="3"/>
  <c r="J32" i="3"/>
  <c r="L31" i="3"/>
  <c r="J31" i="3"/>
  <c r="L30" i="3"/>
  <c r="J30" i="3"/>
  <c r="J33" i="3" s="1"/>
  <c r="J29" i="3"/>
  <c r="I29" i="3"/>
  <c r="L29" i="3" s="1"/>
  <c r="H29" i="3"/>
  <c r="F29" i="3"/>
  <c r="E29" i="3"/>
  <c r="D29" i="3"/>
  <c r="J28" i="3"/>
  <c r="J27" i="3"/>
  <c r="L26" i="3"/>
  <c r="J26" i="3"/>
  <c r="L25" i="3"/>
  <c r="J25" i="3"/>
  <c r="L24" i="3"/>
  <c r="J24" i="3"/>
  <c r="L23" i="3"/>
  <c r="J23" i="3"/>
  <c r="L22" i="3"/>
  <c r="J22" i="3"/>
  <c r="I21" i="3"/>
  <c r="L21" i="3" s="1"/>
  <c r="H21" i="3"/>
  <c r="F21" i="3"/>
  <c r="F34" i="3" s="1"/>
  <c r="E21" i="3"/>
  <c r="E34" i="3" s="1"/>
  <c r="L34" i="3" s="1"/>
  <c r="D21" i="3"/>
  <c r="D34" i="3" s="1"/>
  <c r="J20" i="3"/>
  <c r="J19" i="3"/>
  <c r="L17" i="3"/>
  <c r="J17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J34" i="3" s="1"/>
  <c r="J20" i="2"/>
  <c r="I20" i="2"/>
  <c r="H20" i="2"/>
  <c r="D20" i="2"/>
  <c r="C20" i="2"/>
  <c r="B20" i="2"/>
  <c r="F12" i="1"/>
  <c r="H12" i="1" s="1"/>
  <c r="E12" i="1"/>
  <c r="G12" i="1" s="1"/>
  <c r="C12" i="1"/>
  <c r="B12" i="1"/>
  <c r="H10" i="1"/>
  <c r="G10" i="1"/>
  <c r="H8" i="1"/>
  <c r="G8" i="1"/>
  <c r="J21" i="3" l="1"/>
</calcChain>
</file>

<file path=xl/sharedStrings.xml><?xml version="1.0" encoding="utf-8"?>
<sst xmlns="http://schemas.openxmlformats.org/spreadsheetml/2006/main" count="222" uniqueCount="131">
  <si>
    <t xml:space="preserve">               الميزان التجاري لسنة 2018                      </t>
  </si>
  <si>
    <t xml:space="preserve">   Balance of  trade for the year 2018</t>
  </si>
  <si>
    <t xml:space="preserve">النوع      Type    </t>
  </si>
  <si>
    <r>
      <t xml:space="preserve">  قيمة الاستيرادات (سيف ) </t>
    </r>
    <r>
      <rPr>
        <b/>
        <sz val="11"/>
        <color indexed="8"/>
        <rFont val="Arial"/>
        <family val="2"/>
      </rPr>
      <t>(CIF)Imports value</t>
    </r>
  </si>
  <si>
    <t xml:space="preserve">النوع      Type   </t>
  </si>
  <si>
    <r>
      <t xml:space="preserve">     قيمة الصادرات (فوب)      </t>
    </r>
    <r>
      <rPr>
        <b/>
        <sz val="11"/>
        <rFont val="Arial"/>
        <family val="2"/>
      </rPr>
      <t>(Exports value (FOB</t>
    </r>
    <r>
      <rPr>
        <b/>
        <sz val="12"/>
        <rFont val="Arial"/>
        <family val="2"/>
      </rPr>
      <t xml:space="preserve">   </t>
    </r>
  </si>
  <si>
    <r>
      <t xml:space="preserve">             الميزان التجاري              </t>
    </r>
    <r>
      <rPr>
        <b/>
        <sz val="11"/>
        <rFont val="Arial"/>
        <family val="2"/>
      </rPr>
      <t>Balance of trade</t>
    </r>
  </si>
  <si>
    <t xml:space="preserve">    القيمة </t>
  </si>
  <si>
    <t xml:space="preserve"> القيمة </t>
  </si>
  <si>
    <t>مليون دولار</t>
  </si>
  <si>
    <t>مليون دينار</t>
  </si>
  <si>
    <t>Value mill ($)</t>
  </si>
  <si>
    <t xml:space="preserve"> Value mill (I.D)</t>
  </si>
  <si>
    <t xml:space="preserve"> الاستيرادات السلعية (غير النفطية)                                                                                                             </t>
  </si>
  <si>
    <t xml:space="preserve">  صادرات سلعية                                                 </t>
  </si>
  <si>
    <t xml:space="preserve">Imports  of commodity (Non-oil)  </t>
  </si>
  <si>
    <t xml:space="preserve">Exports of commodity  </t>
  </si>
  <si>
    <t xml:space="preserve">   استيرادات المنتجات  النفطية                                          </t>
  </si>
  <si>
    <t xml:space="preserve"> صادرات النفط الخام والمنتجات النفطية                                                                                                          </t>
  </si>
  <si>
    <t xml:space="preserve"> Oil products imports </t>
  </si>
  <si>
    <t xml:space="preserve">Exports  curde oil and oil products     </t>
  </si>
  <si>
    <t xml:space="preserve"> اجمالي الاستيرادات   </t>
  </si>
  <si>
    <t xml:space="preserve"> اجمالي الصادرات  </t>
  </si>
  <si>
    <t xml:space="preserve"> Total imports</t>
  </si>
  <si>
    <t>Total exports</t>
  </si>
  <si>
    <r>
      <t xml:space="preserve"> الاستيرادات السلعية (غير النفطية) لأهم الشركاء التجاريين للعراق لسنتي   </t>
    </r>
    <r>
      <rPr>
        <b/>
        <sz val="12"/>
        <rFont val="Arial"/>
        <family val="2"/>
      </rPr>
      <t xml:space="preserve">2017-2018 </t>
    </r>
  </si>
  <si>
    <t>Imports of commodity (non oil)  for major trade iraqi partners for  the years  2017- 2018</t>
  </si>
  <si>
    <t>البلد</t>
  </si>
  <si>
    <t xml:space="preserve">قيمة الاستيرادات Imports value     </t>
  </si>
  <si>
    <t>النسبة%</t>
  </si>
  <si>
    <t>Country</t>
  </si>
  <si>
    <t xml:space="preserve">  القيمة  </t>
  </si>
  <si>
    <t xml:space="preserve">   القيمة    </t>
  </si>
  <si>
    <t xml:space="preserve">   Value mill ($)</t>
  </si>
  <si>
    <t>Rate%</t>
  </si>
  <si>
    <t>ايران</t>
  </si>
  <si>
    <t>Iran</t>
  </si>
  <si>
    <t>الصين</t>
  </si>
  <si>
    <t>China</t>
  </si>
  <si>
    <t>ايطاليا</t>
  </si>
  <si>
    <t>Italy</t>
  </si>
  <si>
    <t>الولايات المتحدة الامريكية</t>
  </si>
  <si>
    <t>United States of America</t>
  </si>
  <si>
    <t>كوريا الجنوبية</t>
  </si>
  <si>
    <t>South Korea</t>
  </si>
  <si>
    <t>تركيا</t>
  </si>
  <si>
    <t>Turkey</t>
  </si>
  <si>
    <t>روسيا الاتحادية</t>
  </si>
  <si>
    <t>Russian Federation</t>
  </si>
  <si>
    <t>البرازيل</t>
  </si>
  <si>
    <t>Brazil</t>
  </si>
  <si>
    <t>الاتحاد الاوربي</t>
  </si>
  <si>
    <t>European Union</t>
  </si>
  <si>
    <t>الهند</t>
  </si>
  <si>
    <t>India</t>
  </si>
  <si>
    <t>الامارات العربية المتحدة</t>
  </si>
  <si>
    <t>United Arab Emirates</t>
  </si>
  <si>
    <t>دول أخرى</t>
  </si>
  <si>
    <t>Other countries</t>
  </si>
  <si>
    <t>المجموع العام</t>
  </si>
  <si>
    <t xml:space="preserve"> Grand Total</t>
  </si>
  <si>
    <t>قيمة الاستيرادات السلعية (غير النفطية) حسب الطريق والمنافذ الحدودية لسنتي 2017- 2018</t>
  </si>
  <si>
    <t>The value of imports  (non-oil) by way and border corssings for  years 2017- 2018</t>
  </si>
  <si>
    <t>الطريق</t>
  </si>
  <si>
    <t>المنافذ</t>
  </si>
  <si>
    <t>معدل التغير السنوية</t>
  </si>
  <si>
    <t>Ports</t>
  </si>
  <si>
    <t>Way</t>
  </si>
  <si>
    <t xml:space="preserve">القيمة </t>
  </si>
  <si>
    <t xml:space="preserve">النسبة </t>
  </si>
  <si>
    <t>Rate</t>
  </si>
  <si>
    <t>Value</t>
  </si>
  <si>
    <t xml:space="preserve"> %</t>
  </si>
  <si>
    <t xml:space="preserve">Annul change rate </t>
  </si>
  <si>
    <t>Mill ($)</t>
  </si>
  <si>
    <t>Mill (ID)</t>
  </si>
  <si>
    <t>بري</t>
  </si>
  <si>
    <t>طريبيل</t>
  </si>
  <si>
    <t>Treebell</t>
  </si>
  <si>
    <t>Land</t>
  </si>
  <si>
    <t>سفوان</t>
  </si>
  <si>
    <t>Safwan</t>
  </si>
  <si>
    <t>المنذرية</t>
  </si>
  <si>
    <t>Al-Muntheriah</t>
  </si>
  <si>
    <t>زرباطية</t>
  </si>
  <si>
    <t>Zurbatia</t>
  </si>
  <si>
    <t>الشلامجة</t>
  </si>
  <si>
    <t>Al-Shelamjah</t>
  </si>
  <si>
    <t>الحرة 2 البصرة</t>
  </si>
  <si>
    <t>Al-huruh 2 Al- Basrah</t>
  </si>
  <si>
    <t>الحرة 3 عمان</t>
  </si>
  <si>
    <t>Al-huruh 3 Amman</t>
  </si>
  <si>
    <t>مندلي</t>
  </si>
  <si>
    <t>Mandili</t>
  </si>
  <si>
    <t>الصفرة</t>
  </si>
  <si>
    <t>Safrah</t>
  </si>
  <si>
    <t>ليلان</t>
  </si>
  <si>
    <t>ـ</t>
  </si>
  <si>
    <t>0,0</t>
  </si>
  <si>
    <t>Lilan</t>
  </si>
  <si>
    <t>شيراوة</t>
  </si>
  <si>
    <t>Shirawa</t>
  </si>
  <si>
    <t>فايدة</t>
  </si>
  <si>
    <t>Fayida</t>
  </si>
  <si>
    <t>المجموع</t>
  </si>
  <si>
    <t>Total</t>
  </si>
  <si>
    <t>بحري</t>
  </si>
  <si>
    <t>ميناء ام قصر</t>
  </si>
  <si>
    <t>Um qaser-port</t>
  </si>
  <si>
    <t>Sea</t>
  </si>
  <si>
    <t>ميناء ابو فلوس</t>
  </si>
  <si>
    <t>Abo fulus-port</t>
  </si>
  <si>
    <t>المعقل</t>
  </si>
  <si>
    <t>Al-Maaqel</t>
  </si>
  <si>
    <t>ميناء خور الزبير</t>
  </si>
  <si>
    <t>Khour Al-Zubeer port</t>
  </si>
  <si>
    <t>خور عبدالله</t>
  </si>
  <si>
    <t>Khor Abdullah</t>
  </si>
  <si>
    <t>أم قصر الأوسط</t>
  </si>
  <si>
    <t>Um Qasr al'awsat</t>
  </si>
  <si>
    <t>محطة البصرة للحاويات</t>
  </si>
  <si>
    <t>Mahatat Albsrt lilhawiat</t>
  </si>
  <si>
    <t>جوي</t>
  </si>
  <si>
    <t>مطار بغداد</t>
  </si>
  <si>
    <t>Baghdad airport</t>
  </si>
  <si>
    <t>Air</t>
  </si>
  <si>
    <t>مطار البصرة</t>
  </si>
  <si>
    <t>Basrah airport</t>
  </si>
  <si>
    <t>مطار النجف</t>
  </si>
  <si>
    <t>Najaf Airport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</si>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</sst>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0.0"/>
    <numFmt numFmtId="166" formatCode="0.0_ ;\-0.0\ "/>
    <numFmt numFmtId="167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3"/>
      <color indexed="8"/>
      <name val="Arial"/>
      <family val="2"/>
    </font>
    <font>
      <b/>
      <sz val="10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2" fontId="10" fillId="2" borderId="1" xfId="2" applyNumberFormat="1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164" fontId="12" fillId="0" borderId="2" xfId="2" applyNumberFormat="1" applyFont="1" applyFill="1" applyBorder="1" applyAlignment="1">
      <alignment vertical="center"/>
    </xf>
    <xf numFmtId="164" fontId="13" fillId="0" borderId="2" xfId="2" applyNumberFormat="1" applyFont="1" applyFill="1" applyBorder="1" applyAlignment="1">
      <alignment vertical="center" wrapText="1"/>
    </xf>
    <xf numFmtId="164" fontId="5" fillId="0" borderId="0" xfId="2" applyNumberFormat="1" applyFont="1" applyAlignment="1">
      <alignment horizontal="center" vertical="center"/>
    </xf>
    <xf numFmtId="165" fontId="5" fillId="0" borderId="0" xfId="2" applyNumberFormat="1" applyFont="1" applyAlignment="1">
      <alignment horizontal="center" vertical="center"/>
    </xf>
    <xf numFmtId="164" fontId="12" fillId="0" borderId="3" xfId="2" applyNumberFormat="1" applyFont="1" applyFill="1" applyBorder="1" applyAlignment="1">
      <alignment vertical="center"/>
    </xf>
    <xf numFmtId="164" fontId="13" fillId="0" borderId="3" xfId="2" applyNumberFormat="1" applyFont="1" applyFill="1" applyBorder="1" applyAlignment="1">
      <alignment vertical="center" wrapText="1"/>
    </xf>
    <xf numFmtId="164" fontId="1" fillId="0" borderId="2" xfId="2" applyNumberFormat="1" applyFont="1" applyBorder="1" applyAlignment="1">
      <alignment vertical="center"/>
    </xf>
    <xf numFmtId="164" fontId="14" fillId="0" borderId="2" xfId="2" applyNumberFormat="1" applyFont="1" applyFill="1" applyBorder="1" applyAlignment="1">
      <alignment vertical="center"/>
    </xf>
    <xf numFmtId="164" fontId="14" fillId="0" borderId="3" xfId="2" applyNumberFormat="1" applyFont="1" applyFill="1" applyBorder="1" applyAlignment="1">
      <alignment vertical="center"/>
    </xf>
    <xf numFmtId="164" fontId="1" fillId="0" borderId="3" xfId="2" applyNumberFormat="1" applyFont="1" applyBorder="1" applyAlignment="1">
      <alignment vertical="center"/>
    </xf>
    <xf numFmtId="0" fontId="11" fillId="2" borderId="1" xfId="2" applyFont="1" applyFill="1" applyBorder="1" applyAlignment="1">
      <alignment horizontal="center" vertical="center" wrapText="1"/>
    </xf>
    <xf numFmtId="164" fontId="15" fillId="2" borderId="2" xfId="2" applyNumberFormat="1" applyFont="1" applyFill="1" applyBorder="1" applyAlignment="1">
      <alignment vertical="center"/>
    </xf>
    <xf numFmtId="164" fontId="11" fillId="2" borderId="1" xfId="2" applyNumberFormat="1" applyFont="1" applyFill="1" applyBorder="1" applyAlignment="1">
      <alignment horizontal="center" vertical="center"/>
    </xf>
    <xf numFmtId="164" fontId="15" fillId="2" borderId="3" xfId="2" applyNumberFormat="1" applyFont="1" applyFill="1" applyBorder="1" applyAlignment="1">
      <alignment vertical="center"/>
    </xf>
    <xf numFmtId="164" fontId="10" fillId="2" borderId="3" xfId="2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horizontal="center" vertical="center" wrapText="1"/>
    </xf>
    <xf numFmtId="164" fontId="15" fillId="0" borderId="0" xfId="2" applyNumberFormat="1" applyFont="1" applyFill="1" applyBorder="1" applyAlignment="1">
      <alignment horizontal="right" vertical="center"/>
    </xf>
    <xf numFmtId="164" fontId="15" fillId="0" borderId="4" xfId="2" applyNumberFormat="1" applyFont="1" applyFill="1" applyBorder="1" applyAlignment="1">
      <alignment horizontal="right" vertical="center"/>
    </xf>
    <xf numFmtId="164" fontId="11" fillId="0" borderId="4" xfId="2" applyNumberFormat="1" applyFont="1" applyFill="1" applyBorder="1" applyAlignment="1">
      <alignment horizontal="center" vertical="center"/>
    </xf>
    <xf numFmtId="164" fontId="10" fillId="0" borderId="0" xfId="2" applyNumberFormat="1" applyFont="1" applyFill="1" applyBorder="1" applyAlignment="1">
      <alignment horizontal="right" vertical="center" wrapText="1"/>
    </xf>
    <xf numFmtId="165" fontId="15" fillId="0" borderId="0" xfId="2" applyNumberFormat="1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166" fontId="10" fillId="0" borderId="0" xfId="2" applyNumberFormat="1" applyFont="1" applyFill="1" applyBorder="1" applyAlignment="1">
      <alignment horizontal="center" vertical="center" wrapText="1"/>
    </xf>
    <xf numFmtId="167" fontId="5" fillId="0" borderId="0" xfId="1" applyNumberFormat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165" fontId="16" fillId="0" borderId="0" xfId="2" applyNumberFormat="1" applyFont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Fill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" fontId="8" fillId="2" borderId="2" xfId="2" applyNumberFormat="1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1" fontId="8" fillId="2" borderId="5" xfId="2" applyNumberFormat="1" applyFont="1" applyFill="1" applyBorder="1" applyAlignment="1">
      <alignment horizontal="center" vertical="center" wrapText="1"/>
    </xf>
    <xf numFmtId="1" fontId="8" fillId="2" borderId="3" xfId="2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2" fontId="20" fillId="2" borderId="1" xfId="2" applyNumberFormat="1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1" fontId="11" fillId="3" borderId="6" xfId="2" applyNumberFormat="1" applyFont="1" applyFill="1" applyBorder="1" applyAlignment="1">
      <alignment horizontal="right" vertical="center" wrapText="1"/>
    </xf>
    <xf numFmtId="164" fontId="11" fillId="0" borderId="6" xfId="2" applyNumberFormat="1" applyFont="1" applyFill="1" applyBorder="1" applyAlignment="1">
      <alignment vertical="center" wrapText="1"/>
    </xf>
    <xf numFmtId="165" fontId="11" fillId="0" borderId="6" xfId="2" applyNumberFormat="1" applyFont="1" applyFill="1" applyBorder="1" applyAlignment="1">
      <alignment vertical="center" wrapText="1"/>
    </xf>
    <xf numFmtId="0" fontId="15" fillId="3" borderId="6" xfId="2" applyFont="1" applyFill="1" applyBorder="1" applyAlignment="1">
      <alignment horizontal="left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164" fontId="11" fillId="0" borderId="0" xfId="3" applyNumberFormat="1" applyFont="1" applyAlignment="1">
      <alignment horizontal="center" vertical="center"/>
    </xf>
    <xf numFmtId="1" fontId="11" fillId="3" borderId="7" xfId="2" applyNumberFormat="1" applyFont="1" applyFill="1" applyBorder="1" applyAlignment="1">
      <alignment horizontal="right" vertical="center" wrapText="1"/>
    </xf>
    <xf numFmtId="164" fontId="11" fillId="0" borderId="7" xfId="2" applyNumberFormat="1" applyFont="1" applyFill="1" applyBorder="1" applyAlignment="1">
      <alignment vertical="center" wrapText="1"/>
    </xf>
    <xf numFmtId="165" fontId="10" fillId="0" borderId="7" xfId="2" applyNumberFormat="1" applyFont="1" applyFill="1" applyBorder="1" applyAlignment="1">
      <alignment vertical="center" wrapText="1"/>
    </xf>
    <xf numFmtId="0" fontId="15" fillId="3" borderId="7" xfId="2" applyFont="1" applyFill="1" applyBorder="1" applyAlignment="1">
      <alignment horizontal="left" vertical="center" wrapText="1"/>
    </xf>
    <xf numFmtId="165" fontId="11" fillId="0" borderId="7" xfId="2" applyNumberFormat="1" applyFont="1" applyFill="1" applyBorder="1" applyAlignment="1">
      <alignment vertical="center" wrapText="1"/>
    </xf>
    <xf numFmtId="164" fontId="10" fillId="0" borderId="7" xfId="2" applyNumberFormat="1" applyFont="1" applyFill="1" applyBorder="1" applyAlignment="1">
      <alignment vertical="center" wrapText="1"/>
    </xf>
    <xf numFmtId="1" fontId="15" fillId="3" borderId="8" xfId="2" applyNumberFormat="1" applyFont="1" applyFill="1" applyBorder="1" applyAlignment="1">
      <alignment horizontal="right" vertical="center" wrapText="1"/>
    </xf>
    <xf numFmtId="164" fontId="15" fillId="0" borderId="8" xfId="2" applyNumberFormat="1" applyFont="1" applyFill="1" applyBorder="1" applyAlignment="1">
      <alignment vertical="center" wrapText="1"/>
    </xf>
    <xf numFmtId="165" fontId="10" fillId="0" borderId="8" xfId="2" applyNumberFormat="1" applyFont="1" applyFill="1" applyBorder="1" applyAlignment="1">
      <alignment vertical="center" wrapText="1"/>
    </xf>
    <xf numFmtId="1" fontId="15" fillId="3" borderId="8" xfId="2" applyNumberFormat="1" applyFont="1" applyFill="1" applyBorder="1" applyAlignment="1">
      <alignment horizontal="left" vertical="center" wrapText="1"/>
    </xf>
    <xf numFmtId="165" fontId="18" fillId="0" borderId="0" xfId="2" applyNumberFormat="1" applyFont="1" applyBorder="1" applyAlignment="1">
      <alignment horizontal="center" vertical="center" wrapText="1"/>
    </xf>
    <xf numFmtId="1" fontId="11" fillId="2" borderId="1" xfId="2" applyNumberFormat="1" applyFont="1" applyFill="1" applyBorder="1" applyAlignment="1">
      <alignment horizontal="right" vertical="center" wrapText="1"/>
    </xf>
    <xf numFmtId="164" fontId="15" fillId="2" borderId="1" xfId="2" applyNumberFormat="1" applyFont="1" applyFill="1" applyBorder="1" applyAlignment="1">
      <alignment vertical="center" wrapText="1"/>
    </xf>
    <xf numFmtId="3" fontId="15" fillId="2" borderId="1" xfId="2" applyNumberFormat="1" applyFont="1" applyFill="1" applyBorder="1" applyAlignment="1">
      <alignment vertical="center" wrapText="1"/>
    </xf>
    <xf numFmtId="1" fontId="11" fillId="2" borderId="1" xfId="2" applyNumberFormat="1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8" fillId="0" borderId="0" xfId="2" applyFont="1" applyAlignment="1">
      <alignment horizontal="left" vertical="center" wrapText="1"/>
    </xf>
    <xf numFmtId="0" fontId="18" fillId="0" borderId="0" xfId="2" applyFont="1" applyFill="1" applyAlignment="1">
      <alignment horizontal="center" vertical="center" wrapText="1"/>
    </xf>
    <xf numFmtId="0" fontId="18" fillId="0" borderId="0" xfId="2" applyFont="1" applyAlignment="1">
      <alignment horizontal="right" vertical="center" wrapText="1"/>
    </xf>
    <xf numFmtId="167" fontId="18" fillId="0" borderId="0" xfId="4" applyNumberFormat="1" applyFont="1" applyAlignment="1">
      <alignment horizontal="center" vertical="center" wrapText="1"/>
    </xf>
    <xf numFmtId="165" fontId="18" fillId="0" borderId="0" xfId="2" applyNumberFormat="1" applyFont="1" applyAlignment="1">
      <alignment horizontal="center" vertical="center" wrapText="1"/>
    </xf>
    <xf numFmtId="3" fontId="18" fillId="0" borderId="0" xfId="2" applyNumberFormat="1" applyFont="1" applyAlignment="1">
      <alignment horizontal="center" vertical="center" wrapText="1"/>
    </xf>
    <xf numFmtId="164" fontId="18" fillId="0" borderId="0" xfId="2" applyNumberFormat="1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1" fillId="0" borderId="0" xfId="3"/>
    <xf numFmtId="0" fontId="22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165" fontId="6" fillId="0" borderId="0" xfId="2" applyNumberFormat="1" applyFont="1" applyAlignment="1">
      <alignment horizontal="center" vertical="center"/>
    </xf>
    <xf numFmtId="165" fontId="6" fillId="0" borderId="0" xfId="2" applyNumberFormat="1" applyFont="1" applyFill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1" fillId="0" borderId="0" xfId="3" applyFont="1"/>
    <xf numFmtId="0" fontId="11" fillId="4" borderId="2" xfId="2" applyFont="1" applyFill="1" applyBorder="1" applyAlignment="1">
      <alignment horizontal="center" vertical="center"/>
    </xf>
    <xf numFmtId="0" fontId="11" fillId="4" borderId="9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right" vertical="center"/>
    </xf>
    <xf numFmtId="1" fontId="11" fillId="4" borderId="10" xfId="2" applyNumberFormat="1" applyFont="1" applyFill="1" applyBorder="1" applyAlignment="1">
      <alignment horizontal="center" vertical="center"/>
    </xf>
    <xf numFmtId="1" fontId="11" fillId="4" borderId="1" xfId="2" applyNumberFormat="1" applyFont="1" applyFill="1" applyBorder="1" applyAlignment="1">
      <alignment horizontal="center" vertical="center"/>
    </xf>
    <xf numFmtId="1" fontId="11" fillId="4" borderId="11" xfId="2" applyNumberFormat="1" applyFont="1" applyFill="1" applyBorder="1" applyAlignment="1">
      <alignment horizontal="center" vertical="center"/>
    </xf>
    <xf numFmtId="165" fontId="11" fillId="0" borderId="5" xfId="2" applyNumberFormat="1" applyFont="1" applyFill="1" applyBorder="1" applyAlignment="1">
      <alignment horizontal="center" vertical="center"/>
    </xf>
    <xf numFmtId="165" fontId="11" fillId="4" borderId="12" xfId="2" applyNumberFormat="1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/>
    </xf>
    <xf numFmtId="0" fontId="11" fillId="4" borderId="14" xfId="2" applyFont="1" applyFill="1" applyBorder="1" applyAlignment="1">
      <alignment horizontal="center" vertical="center"/>
    </xf>
    <xf numFmtId="165" fontId="11" fillId="4" borderId="13" xfId="2" applyNumberFormat="1" applyFont="1" applyFill="1" applyBorder="1" applyAlignment="1">
      <alignment horizontal="center" vertical="center"/>
    </xf>
    <xf numFmtId="165" fontId="11" fillId="4" borderId="2" xfId="2" applyNumberFormat="1" applyFont="1" applyFill="1" applyBorder="1" applyAlignment="1">
      <alignment horizontal="center" vertical="center"/>
    </xf>
    <xf numFmtId="165" fontId="11" fillId="4" borderId="11" xfId="2" applyNumberFormat="1" applyFont="1" applyFill="1" applyBorder="1" applyAlignment="1">
      <alignment horizontal="center" vertical="center"/>
    </xf>
    <xf numFmtId="0" fontId="11" fillId="4" borderId="15" xfId="2" applyFont="1" applyFill="1" applyBorder="1" applyAlignment="1">
      <alignment horizontal="center" vertical="center" wrapText="1"/>
    </xf>
    <xf numFmtId="165" fontId="11" fillId="4" borderId="16" xfId="2" applyNumberFormat="1" applyFont="1" applyFill="1" applyBorder="1" applyAlignment="1">
      <alignment horizontal="center" vertical="center"/>
    </xf>
    <xf numFmtId="165" fontId="11" fillId="4" borderId="3" xfId="2" applyNumberFormat="1" applyFont="1" applyFill="1" applyBorder="1" applyAlignment="1">
      <alignment horizontal="center" vertical="center"/>
    </xf>
    <xf numFmtId="165" fontId="11" fillId="4" borderId="9" xfId="2" applyNumberFormat="1" applyFont="1" applyFill="1" applyBorder="1" applyAlignment="1">
      <alignment horizontal="center" vertical="center"/>
    </xf>
    <xf numFmtId="165" fontId="11" fillId="4" borderId="4" xfId="2" applyNumberFormat="1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/>
    </xf>
    <xf numFmtId="0" fontId="11" fillId="4" borderId="17" xfId="2" applyFont="1" applyFill="1" applyBorder="1" applyAlignment="1">
      <alignment horizontal="center" vertical="center"/>
    </xf>
    <xf numFmtId="165" fontId="11" fillId="4" borderId="17" xfId="2" applyNumberFormat="1" applyFont="1" applyFill="1" applyBorder="1" applyAlignment="1">
      <alignment horizontal="center" vertical="center"/>
    </xf>
    <xf numFmtId="164" fontId="11" fillId="4" borderId="16" xfId="2" applyNumberFormat="1" applyFont="1" applyFill="1" applyBorder="1" applyAlignment="1">
      <alignment horizontal="center" vertical="center"/>
    </xf>
    <xf numFmtId="164" fontId="11" fillId="4" borderId="3" xfId="2" applyNumberFormat="1" applyFont="1" applyFill="1" applyBorder="1" applyAlignment="1">
      <alignment horizontal="center" vertical="center"/>
    </xf>
    <xf numFmtId="165" fontId="11" fillId="4" borderId="18" xfId="2" applyNumberFormat="1" applyFont="1" applyFill="1" applyBorder="1" applyAlignment="1">
      <alignment horizontal="center" vertical="center" wrapText="1"/>
    </xf>
    <xf numFmtId="0" fontId="11" fillId="4" borderId="16" xfId="2" applyFont="1" applyFill="1" applyBorder="1" applyAlignment="1">
      <alignment horizontal="center" vertical="center" wrapText="1"/>
    </xf>
    <xf numFmtId="165" fontId="1" fillId="0" borderId="0" xfId="3" applyNumberFormat="1"/>
    <xf numFmtId="0" fontId="11" fillId="5" borderId="2" xfId="2" applyFont="1" applyFill="1" applyBorder="1" applyAlignment="1">
      <alignment horizontal="center" vertical="center"/>
    </xf>
    <xf numFmtId="0" fontId="11" fillId="5" borderId="19" xfId="2" applyFont="1" applyFill="1" applyBorder="1" applyAlignment="1">
      <alignment horizontal="right" vertical="center"/>
    </xf>
    <xf numFmtId="165" fontId="14" fillId="0" borderId="5" xfId="2" applyNumberFormat="1" applyFont="1" applyFill="1" applyBorder="1" applyAlignment="1">
      <alignment horizontal="right" vertical="center"/>
    </xf>
    <xf numFmtId="164" fontId="14" fillId="0" borderId="20" xfId="2" applyNumberFormat="1" applyFont="1" applyFill="1" applyBorder="1" applyAlignment="1">
      <alignment horizontal="right" vertical="center"/>
    </xf>
    <xf numFmtId="164" fontId="14" fillId="0" borderId="7" xfId="2" applyNumberFormat="1" applyFont="1" applyFill="1" applyBorder="1" applyAlignment="1">
      <alignment horizontal="right" vertical="center"/>
    </xf>
    <xf numFmtId="165" fontId="14" fillId="0" borderId="19" xfId="2" applyNumberFormat="1" applyFont="1" applyFill="1" applyBorder="1" applyAlignment="1">
      <alignment horizontal="right" vertical="center"/>
    </xf>
    <xf numFmtId="0" fontId="23" fillId="5" borderId="20" xfId="2" applyFont="1" applyFill="1" applyBorder="1" applyAlignment="1">
      <alignment horizontal="left" vertical="center" wrapText="1"/>
    </xf>
    <xf numFmtId="0" fontId="11" fillId="5" borderId="5" xfId="2" applyFont="1" applyFill="1" applyBorder="1" applyAlignment="1">
      <alignment horizontal="center" vertical="center"/>
    </xf>
    <xf numFmtId="0" fontId="11" fillId="5" borderId="3" xfId="2" applyFont="1" applyFill="1" applyBorder="1" applyAlignment="1">
      <alignment horizontal="center" vertical="center"/>
    </xf>
    <xf numFmtId="165" fontId="15" fillId="4" borderId="1" xfId="2" applyNumberFormat="1" applyFont="1" applyFill="1" applyBorder="1" applyAlignment="1">
      <alignment horizontal="center" vertical="center"/>
    </xf>
    <xf numFmtId="165" fontId="15" fillId="4" borderId="11" xfId="2" applyNumberFormat="1" applyFont="1" applyFill="1" applyBorder="1" applyAlignment="1">
      <alignment horizontal="center" vertical="center"/>
    </xf>
    <xf numFmtId="165" fontId="15" fillId="4" borderId="5" xfId="2" applyNumberFormat="1" applyFont="1" applyFill="1" applyBorder="1" applyAlignment="1">
      <alignment horizontal="center" vertical="center"/>
    </xf>
    <xf numFmtId="164" fontId="15" fillId="4" borderId="10" xfId="2" applyNumberFormat="1" applyFont="1" applyFill="1" applyBorder="1" applyAlignment="1">
      <alignment horizontal="right" vertical="center"/>
    </xf>
    <xf numFmtId="165" fontId="15" fillId="4" borderId="5" xfId="2" applyNumberFormat="1" applyFont="1" applyFill="1" applyBorder="1" applyAlignment="1">
      <alignment horizontal="right" vertical="center"/>
    </xf>
    <xf numFmtId="0" fontId="11" fillId="4" borderId="10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11" fillId="5" borderId="14" xfId="2" applyFont="1" applyFill="1" applyBorder="1" applyAlignment="1">
      <alignment horizontal="right" vertical="center"/>
    </xf>
    <xf numFmtId="164" fontId="14" fillId="0" borderId="15" xfId="2" applyNumberFormat="1" applyFont="1" applyFill="1" applyBorder="1" applyAlignment="1">
      <alignment horizontal="right" vertical="center"/>
    </xf>
    <xf numFmtId="0" fontId="23" fillId="5" borderId="15" xfId="2" applyFont="1" applyFill="1" applyBorder="1" applyAlignment="1">
      <alignment horizontal="left" vertical="center" wrapText="1"/>
    </xf>
    <xf numFmtId="165" fontId="15" fillId="5" borderId="1" xfId="2" applyNumberFormat="1" applyFont="1" applyFill="1" applyBorder="1" applyAlignment="1">
      <alignment horizontal="center" vertical="center"/>
    </xf>
    <xf numFmtId="165" fontId="15" fillId="5" borderId="11" xfId="2" applyNumberFormat="1" applyFont="1" applyFill="1" applyBorder="1" applyAlignment="1">
      <alignment horizontal="center" vertical="center"/>
    </xf>
    <xf numFmtId="165" fontId="15" fillId="5" borderId="5" xfId="2" applyNumberFormat="1" applyFont="1" applyFill="1" applyBorder="1" applyAlignment="1">
      <alignment horizontal="center" vertical="center"/>
    </xf>
    <xf numFmtId="164" fontId="15" fillId="5" borderId="10" xfId="2" applyNumberFormat="1" applyFont="1" applyFill="1" applyBorder="1" applyAlignment="1">
      <alignment horizontal="right" vertical="center"/>
    </xf>
    <xf numFmtId="165" fontId="15" fillId="5" borderId="5" xfId="2" applyNumberFormat="1" applyFont="1" applyFill="1" applyBorder="1" applyAlignment="1">
      <alignment horizontal="right" vertical="center"/>
    </xf>
    <xf numFmtId="165" fontId="15" fillId="5" borderId="11" xfId="2" applyNumberFormat="1" applyFont="1" applyFill="1" applyBorder="1" applyAlignment="1">
      <alignment horizontal="right" vertical="center"/>
    </xf>
    <xf numFmtId="0" fontId="11" fillId="5" borderId="10" xfId="2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horizontal="center" vertical="center"/>
    </xf>
    <xf numFmtId="0" fontId="1" fillId="0" borderId="0" xfId="3" applyFill="1"/>
    <xf numFmtId="164" fontId="1" fillId="0" borderId="0" xfId="3" applyNumberFormat="1"/>
    <xf numFmtId="0" fontId="1" fillId="0" borderId="0" xfId="3" applyAlignment="1">
      <alignment wrapText="1"/>
    </xf>
  </cellXfs>
  <cellStyles count="5">
    <cellStyle name="Comma" xfId="1" builtinId="3"/>
    <cellStyle name="Comma 2" xfId="4"/>
    <cellStyle name="Normal" xfId="0" builtinId="0"/>
    <cellStyle name="Normal 2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rightToLeft="1" zoomScaleNormal="100" workbookViewId="0">
      <selection activeCell="A9" sqref="A9"/>
    </sheetView>
  </sheetViews>
  <sheetFormatPr defaultRowHeight="14.25" x14ac:dyDescent="0.25"/>
  <cols>
    <col min="1" max="1" width="26.85546875" style="2" customWidth="1"/>
    <col min="2" max="2" width="12.85546875" style="2" customWidth="1"/>
    <col min="3" max="3" width="15.28515625" style="2" customWidth="1"/>
    <col min="4" max="4" width="23.42578125" style="2" customWidth="1"/>
    <col min="5" max="5" width="11.42578125" style="2" customWidth="1"/>
    <col min="6" max="6" width="13.85546875" style="2" customWidth="1"/>
    <col min="7" max="7" width="11.42578125" style="2" customWidth="1"/>
    <col min="8" max="8" width="13.42578125" style="2" customWidth="1"/>
    <col min="9" max="9" width="13.5703125" style="2" customWidth="1"/>
    <col min="10" max="11" width="20.85546875" style="2" customWidth="1"/>
    <col min="12" max="12" width="21" style="2" customWidth="1"/>
    <col min="13" max="13" width="10.7109375" style="2" bestFit="1" customWidth="1"/>
    <col min="14" max="253" width="9.140625" style="2"/>
    <col min="254" max="254" width="24.140625" style="2" customWidth="1"/>
    <col min="255" max="255" width="16.42578125" style="2" customWidth="1"/>
    <col min="256" max="256" width="15.42578125" style="2" customWidth="1"/>
    <col min="257" max="257" width="19.42578125" style="2" customWidth="1"/>
    <col min="258" max="259" width="15.42578125" style="2" customWidth="1"/>
    <col min="260" max="261" width="15.7109375" style="2" customWidth="1"/>
    <col min="262" max="264" width="9.140625" style="2"/>
    <col min="265" max="265" width="8.42578125" style="2" bestFit="1" customWidth="1"/>
    <col min="266" max="509" width="9.140625" style="2"/>
    <col min="510" max="510" width="24.140625" style="2" customWidth="1"/>
    <col min="511" max="511" width="16.42578125" style="2" customWidth="1"/>
    <col min="512" max="512" width="15.42578125" style="2" customWidth="1"/>
    <col min="513" max="513" width="19.42578125" style="2" customWidth="1"/>
    <col min="514" max="515" width="15.42578125" style="2" customWidth="1"/>
    <col min="516" max="517" width="15.7109375" style="2" customWidth="1"/>
    <col min="518" max="520" width="9.140625" style="2"/>
    <col min="521" max="521" width="8.42578125" style="2" bestFit="1" customWidth="1"/>
    <col min="522" max="765" width="9.140625" style="2"/>
    <col min="766" max="766" width="24.140625" style="2" customWidth="1"/>
    <col min="767" max="767" width="16.42578125" style="2" customWidth="1"/>
    <col min="768" max="768" width="15.42578125" style="2" customWidth="1"/>
    <col min="769" max="769" width="19.42578125" style="2" customWidth="1"/>
    <col min="770" max="771" width="15.42578125" style="2" customWidth="1"/>
    <col min="772" max="773" width="15.7109375" style="2" customWidth="1"/>
    <col min="774" max="776" width="9.140625" style="2"/>
    <col min="777" max="777" width="8.42578125" style="2" bestFit="1" customWidth="1"/>
    <col min="778" max="1021" width="9.140625" style="2"/>
    <col min="1022" max="1022" width="24.140625" style="2" customWidth="1"/>
    <col min="1023" max="1023" width="16.42578125" style="2" customWidth="1"/>
    <col min="1024" max="1024" width="15.42578125" style="2" customWidth="1"/>
    <col min="1025" max="1025" width="19.42578125" style="2" customWidth="1"/>
    <col min="1026" max="1027" width="15.42578125" style="2" customWidth="1"/>
    <col min="1028" max="1029" width="15.7109375" style="2" customWidth="1"/>
    <col min="1030" max="1032" width="9.140625" style="2"/>
    <col min="1033" max="1033" width="8.42578125" style="2" bestFit="1" customWidth="1"/>
    <col min="1034" max="1277" width="9.140625" style="2"/>
    <col min="1278" max="1278" width="24.140625" style="2" customWidth="1"/>
    <col min="1279" max="1279" width="16.42578125" style="2" customWidth="1"/>
    <col min="1280" max="1280" width="15.42578125" style="2" customWidth="1"/>
    <col min="1281" max="1281" width="19.42578125" style="2" customWidth="1"/>
    <col min="1282" max="1283" width="15.42578125" style="2" customWidth="1"/>
    <col min="1284" max="1285" width="15.7109375" style="2" customWidth="1"/>
    <col min="1286" max="1288" width="9.140625" style="2"/>
    <col min="1289" max="1289" width="8.42578125" style="2" bestFit="1" customWidth="1"/>
    <col min="1290" max="1533" width="9.140625" style="2"/>
    <col min="1534" max="1534" width="24.140625" style="2" customWidth="1"/>
    <col min="1535" max="1535" width="16.42578125" style="2" customWidth="1"/>
    <col min="1536" max="1536" width="15.42578125" style="2" customWidth="1"/>
    <col min="1537" max="1537" width="19.42578125" style="2" customWidth="1"/>
    <col min="1538" max="1539" width="15.42578125" style="2" customWidth="1"/>
    <col min="1540" max="1541" width="15.7109375" style="2" customWidth="1"/>
    <col min="1542" max="1544" width="9.140625" style="2"/>
    <col min="1545" max="1545" width="8.42578125" style="2" bestFit="1" customWidth="1"/>
    <col min="1546" max="1789" width="9.140625" style="2"/>
    <col min="1790" max="1790" width="24.140625" style="2" customWidth="1"/>
    <col min="1791" max="1791" width="16.42578125" style="2" customWidth="1"/>
    <col min="1792" max="1792" width="15.42578125" style="2" customWidth="1"/>
    <col min="1793" max="1793" width="19.42578125" style="2" customWidth="1"/>
    <col min="1794" max="1795" width="15.42578125" style="2" customWidth="1"/>
    <col min="1796" max="1797" width="15.7109375" style="2" customWidth="1"/>
    <col min="1798" max="1800" width="9.140625" style="2"/>
    <col min="1801" max="1801" width="8.42578125" style="2" bestFit="1" customWidth="1"/>
    <col min="1802" max="2045" width="9.140625" style="2"/>
    <col min="2046" max="2046" width="24.140625" style="2" customWidth="1"/>
    <col min="2047" max="2047" width="16.42578125" style="2" customWidth="1"/>
    <col min="2048" max="2048" width="15.42578125" style="2" customWidth="1"/>
    <col min="2049" max="2049" width="19.42578125" style="2" customWidth="1"/>
    <col min="2050" max="2051" width="15.42578125" style="2" customWidth="1"/>
    <col min="2052" max="2053" width="15.7109375" style="2" customWidth="1"/>
    <col min="2054" max="2056" width="9.140625" style="2"/>
    <col min="2057" max="2057" width="8.42578125" style="2" bestFit="1" customWidth="1"/>
    <col min="2058" max="2301" width="9.140625" style="2"/>
    <col min="2302" max="2302" width="24.140625" style="2" customWidth="1"/>
    <col min="2303" max="2303" width="16.42578125" style="2" customWidth="1"/>
    <col min="2304" max="2304" width="15.42578125" style="2" customWidth="1"/>
    <col min="2305" max="2305" width="19.42578125" style="2" customWidth="1"/>
    <col min="2306" max="2307" width="15.42578125" style="2" customWidth="1"/>
    <col min="2308" max="2309" width="15.7109375" style="2" customWidth="1"/>
    <col min="2310" max="2312" width="9.140625" style="2"/>
    <col min="2313" max="2313" width="8.42578125" style="2" bestFit="1" customWidth="1"/>
    <col min="2314" max="2557" width="9.140625" style="2"/>
    <col min="2558" max="2558" width="24.140625" style="2" customWidth="1"/>
    <col min="2559" max="2559" width="16.42578125" style="2" customWidth="1"/>
    <col min="2560" max="2560" width="15.42578125" style="2" customWidth="1"/>
    <col min="2561" max="2561" width="19.42578125" style="2" customWidth="1"/>
    <col min="2562" max="2563" width="15.42578125" style="2" customWidth="1"/>
    <col min="2564" max="2565" width="15.7109375" style="2" customWidth="1"/>
    <col min="2566" max="2568" width="9.140625" style="2"/>
    <col min="2569" max="2569" width="8.42578125" style="2" bestFit="1" customWidth="1"/>
    <col min="2570" max="2813" width="9.140625" style="2"/>
    <col min="2814" max="2814" width="24.140625" style="2" customWidth="1"/>
    <col min="2815" max="2815" width="16.42578125" style="2" customWidth="1"/>
    <col min="2816" max="2816" width="15.42578125" style="2" customWidth="1"/>
    <col min="2817" max="2817" width="19.42578125" style="2" customWidth="1"/>
    <col min="2818" max="2819" width="15.42578125" style="2" customWidth="1"/>
    <col min="2820" max="2821" width="15.7109375" style="2" customWidth="1"/>
    <col min="2822" max="2824" width="9.140625" style="2"/>
    <col min="2825" max="2825" width="8.42578125" style="2" bestFit="1" customWidth="1"/>
    <col min="2826" max="3069" width="9.140625" style="2"/>
    <col min="3070" max="3070" width="24.140625" style="2" customWidth="1"/>
    <col min="3071" max="3071" width="16.42578125" style="2" customWidth="1"/>
    <col min="3072" max="3072" width="15.42578125" style="2" customWidth="1"/>
    <col min="3073" max="3073" width="19.42578125" style="2" customWidth="1"/>
    <col min="3074" max="3075" width="15.42578125" style="2" customWidth="1"/>
    <col min="3076" max="3077" width="15.7109375" style="2" customWidth="1"/>
    <col min="3078" max="3080" width="9.140625" style="2"/>
    <col min="3081" max="3081" width="8.42578125" style="2" bestFit="1" customWidth="1"/>
    <col min="3082" max="3325" width="9.140625" style="2"/>
    <col min="3326" max="3326" width="24.140625" style="2" customWidth="1"/>
    <col min="3327" max="3327" width="16.42578125" style="2" customWidth="1"/>
    <col min="3328" max="3328" width="15.42578125" style="2" customWidth="1"/>
    <col min="3329" max="3329" width="19.42578125" style="2" customWidth="1"/>
    <col min="3330" max="3331" width="15.42578125" style="2" customWidth="1"/>
    <col min="3332" max="3333" width="15.7109375" style="2" customWidth="1"/>
    <col min="3334" max="3336" width="9.140625" style="2"/>
    <col min="3337" max="3337" width="8.42578125" style="2" bestFit="1" customWidth="1"/>
    <col min="3338" max="3581" width="9.140625" style="2"/>
    <col min="3582" max="3582" width="24.140625" style="2" customWidth="1"/>
    <col min="3583" max="3583" width="16.42578125" style="2" customWidth="1"/>
    <col min="3584" max="3584" width="15.42578125" style="2" customWidth="1"/>
    <col min="3585" max="3585" width="19.42578125" style="2" customWidth="1"/>
    <col min="3586" max="3587" width="15.42578125" style="2" customWidth="1"/>
    <col min="3588" max="3589" width="15.7109375" style="2" customWidth="1"/>
    <col min="3590" max="3592" width="9.140625" style="2"/>
    <col min="3593" max="3593" width="8.42578125" style="2" bestFit="1" customWidth="1"/>
    <col min="3594" max="3837" width="9.140625" style="2"/>
    <col min="3838" max="3838" width="24.140625" style="2" customWidth="1"/>
    <col min="3839" max="3839" width="16.42578125" style="2" customWidth="1"/>
    <col min="3840" max="3840" width="15.42578125" style="2" customWidth="1"/>
    <col min="3841" max="3841" width="19.42578125" style="2" customWidth="1"/>
    <col min="3842" max="3843" width="15.42578125" style="2" customWidth="1"/>
    <col min="3844" max="3845" width="15.7109375" style="2" customWidth="1"/>
    <col min="3846" max="3848" width="9.140625" style="2"/>
    <col min="3849" max="3849" width="8.42578125" style="2" bestFit="1" customWidth="1"/>
    <col min="3850" max="4093" width="9.140625" style="2"/>
    <col min="4094" max="4094" width="24.140625" style="2" customWidth="1"/>
    <col min="4095" max="4095" width="16.42578125" style="2" customWidth="1"/>
    <col min="4096" max="4096" width="15.42578125" style="2" customWidth="1"/>
    <col min="4097" max="4097" width="19.42578125" style="2" customWidth="1"/>
    <col min="4098" max="4099" width="15.42578125" style="2" customWidth="1"/>
    <col min="4100" max="4101" width="15.7109375" style="2" customWidth="1"/>
    <col min="4102" max="4104" width="9.140625" style="2"/>
    <col min="4105" max="4105" width="8.42578125" style="2" bestFit="1" customWidth="1"/>
    <col min="4106" max="4349" width="9.140625" style="2"/>
    <col min="4350" max="4350" width="24.140625" style="2" customWidth="1"/>
    <col min="4351" max="4351" width="16.42578125" style="2" customWidth="1"/>
    <col min="4352" max="4352" width="15.42578125" style="2" customWidth="1"/>
    <col min="4353" max="4353" width="19.42578125" style="2" customWidth="1"/>
    <col min="4354" max="4355" width="15.42578125" style="2" customWidth="1"/>
    <col min="4356" max="4357" width="15.7109375" style="2" customWidth="1"/>
    <col min="4358" max="4360" width="9.140625" style="2"/>
    <col min="4361" max="4361" width="8.42578125" style="2" bestFit="1" customWidth="1"/>
    <col min="4362" max="4605" width="9.140625" style="2"/>
    <col min="4606" max="4606" width="24.140625" style="2" customWidth="1"/>
    <col min="4607" max="4607" width="16.42578125" style="2" customWidth="1"/>
    <col min="4608" max="4608" width="15.42578125" style="2" customWidth="1"/>
    <col min="4609" max="4609" width="19.42578125" style="2" customWidth="1"/>
    <col min="4610" max="4611" width="15.42578125" style="2" customWidth="1"/>
    <col min="4612" max="4613" width="15.7109375" style="2" customWidth="1"/>
    <col min="4614" max="4616" width="9.140625" style="2"/>
    <col min="4617" max="4617" width="8.42578125" style="2" bestFit="1" customWidth="1"/>
    <col min="4618" max="4861" width="9.140625" style="2"/>
    <col min="4862" max="4862" width="24.140625" style="2" customWidth="1"/>
    <col min="4863" max="4863" width="16.42578125" style="2" customWidth="1"/>
    <col min="4864" max="4864" width="15.42578125" style="2" customWidth="1"/>
    <col min="4865" max="4865" width="19.42578125" style="2" customWidth="1"/>
    <col min="4866" max="4867" width="15.42578125" style="2" customWidth="1"/>
    <col min="4868" max="4869" width="15.7109375" style="2" customWidth="1"/>
    <col min="4870" max="4872" width="9.140625" style="2"/>
    <col min="4873" max="4873" width="8.42578125" style="2" bestFit="1" customWidth="1"/>
    <col min="4874" max="5117" width="9.140625" style="2"/>
    <col min="5118" max="5118" width="24.140625" style="2" customWidth="1"/>
    <col min="5119" max="5119" width="16.42578125" style="2" customWidth="1"/>
    <col min="5120" max="5120" width="15.42578125" style="2" customWidth="1"/>
    <col min="5121" max="5121" width="19.42578125" style="2" customWidth="1"/>
    <col min="5122" max="5123" width="15.42578125" style="2" customWidth="1"/>
    <col min="5124" max="5125" width="15.7109375" style="2" customWidth="1"/>
    <col min="5126" max="5128" width="9.140625" style="2"/>
    <col min="5129" max="5129" width="8.42578125" style="2" bestFit="1" customWidth="1"/>
    <col min="5130" max="5373" width="9.140625" style="2"/>
    <col min="5374" max="5374" width="24.140625" style="2" customWidth="1"/>
    <col min="5375" max="5375" width="16.42578125" style="2" customWidth="1"/>
    <col min="5376" max="5376" width="15.42578125" style="2" customWidth="1"/>
    <col min="5377" max="5377" width="19.42578125" style="2" customWidth="1"/>
    <col min="5378" max="5379" width="15.42578125" style="2" customWidth="1"/>
    <col min="5380" max="5381" width="15.7109375" style="2" customWidth="1"/>
    <col min="5382" max="5384" width="9.140625" style="2"/>
    <col min="5385" max="5385" width="8.42578125" style="2" bestFit="1" customWidth="1"/>
    <col min="5386" max="5629" width="9.140625" style="2"/>
    <col min="5630" max="5630" width="24.140625" style="2" customWidth="1"/>
    <col min="5631" max="5631" width="16.42578125" style="2" customWidth="1"/>
    <col min="5632" max="5632" width="15.42578125" style="2" customWidth="1"/>
    <col min="5633" max="5633" width="19.42578125" style="2" customWidth="1"/>
    <col min="5634" max="5635" width="15.42578125" style="2" customWidth="1"/>
    <col min="5636" max="5637" width="15.7109375" style="2" customWidth="1"/>
    <col min="5638" max="5640" width="9.140625" style="2"/>
    <col min="5641" max="5641" width="8.42578125" style="2" bestFit="1" customWidth="1"/>
    <col min="5642" max="5885" width="9.140625" style="2"/>
    <col min="5886" max="5886" width="24.140625" style="2" customWidth="1"/>
    <col min="5887" max="5887" width="16.42578125" style="2" customWidth="1"/>
    <col min="5888" max="5888" width="15.42578125" style="2" customWidth="1"/>
    <col min="5889" max="5889" width="19.42578125" style="2" customWidth="1"/>
    <col min="5890" max="5891" width="15.42578125" style="2" customWidth="1"/>
    <col min="5892" max="5893" width="15.7109375" style="2" customWidth="1"/>
    <col min="5894" max="5896" width="9.140625" style="2"/>
    <col min="5897" max="5897" width="8.42578125" style="2" bestFit="1" customWidth="1"/>
    <col min="5898" max="6141" width="9.140625" style="2"/>
    <col min="6142" max="6142" width="24.140625" style="2" customWidth="1"/>
    <col min="6143" max="6143" width="16.42578125" style="2" customWidth="1"/>
    <col min="6144" max="6144" width="15.42578125" style="2" customWidth="1"/>
    <col min="6145" max="6145" width="19.42578125" style="2" customWidth="1"/>
    <col min="6146" max="6147" width="15.42578125" style="2" customWidth="1"/>
    <col min="6148" max="6149" width="15.7109375" style="2" customWidth="1"/>
    <col min="6150" max="6152" width="9.140625" style="2"/>
    <col min="6153" max="6153" width="8.42578125" style="2" bestFit="1" customWidth="1"/>
    <col min="6154" max="6397" width="9.140625" style="2"/>
    <col min="6398" max="6398" width="24.140625" style="2" customWidth="1"/>
    <col min="6399" max="6399" width="16.42578125" style="2" customWidth="1"/>
    <col min="6400" max="6400" width="15.42578125" style="2" customWidth="1"/>
    <col min="6401" max="6401" width="19.42578125" style="2" customWidth="1"/>
    <col min="6402" max="6403" width="15.42578125" style="2" customWidth="1"/>
    <col min="6404" max="6405" width="15.7109375" style="2" customWidth="1"/>
    <col min="6406" max="6408" width="9.140625" style="2"/>
    <col min="6409" max="6409" width="8.42578125" style="2" bestFit="1" customWidth="1"/>
    <col min="6410" max="6653" width="9.140625" style="2"/>
    <col min="6654" max="6654" width="24.140625" style="2" customWidth="1"/>
    <col min="6655" max="6655" width="16.42578125" style="2" customWidth="1"/>
    <col min="6656" max="6656" width="15.42578125" style="2" customWidth="1"/>
    <col min="6657" max="6657" width="19.42578125" style="2" customWidth="1"/>
    <col min="6658" max="6659" width="15.42578125" style="2" customWidth="1"/>
    <col min="6660" max="6661" width="15.7109375" style="2" customWidth="1"/>
    <col min="6662" max="6664" width="9.140625" style="2"/>
    <col min="6665" max="6665" width="8.42578125" style="2" bestFit="1" customWidth="1"/>
    <col min="6666" max="6909" width="9.140625" style="2"/>
    <col min="6910" max="6910" width="24.140625" style="2" customWidth="1"/>
    <col min="6911" max="6911" width="16.42578125" style="2" customWidth="1"/>
    <col min="6912" max="6912" width="15.42578125" style="2" customWidth="1"/>
    <col min="6913" max="6913" width="19.42578125" style="2" customWidth="1"/>
    <col min="6914" max="6915" width="15.42578125" style="2" customWidth="1"/>
    <col min="6916" max="6917" width="15.7109375" style="2" customWidth="1"/>
    <col min="6918" max="6920" width="9.140625" style="2"/>
    <col min="6921" max="6921" width="8.42578125" style="2" bestFit="1" customWidth="1"/>
    <col min="6922" max="7165" width="9.140625" style="2"/>
    <col min="7166" max="7166" width="24.140625" style="2" customWidth="1"/>
    <col min="7167" max="7167" width="16.42578125" style="2" customWidth="1"/>
    <col min="7168" max="7168" width="15.42578125" style="2" customWidth="1"/>
    <col min="7169" max="7169" width="19.42578125" style="2" customWidth="1"/>
    <col min="7170" max="7171" width="15.42578125" style="2" customWidth="1"/>
    <col min="7172" max="7173" width="15.7109375" style="2" customWidth="1"/>
    <col min="7174" max="7176" width="9.140625" style="2"/>
    <col min="7177" max="7177" width="8.42578125" style="2" bestFit="1" customWidth="1"/>
    <col min="7178" max="7421" width="9.140625" style="2"/>
    <col min="7422" max="7422" width="24.140625" style="2" customWidth="1"/>
    <col min="7423" max="7423" width="16.42578125" style="2" customWidth="1"/>
    <col min="7424" max="7424" width="15.42578125" style="2" customWidth="1"/>
    <col min="7425" max="7425" width="19.42578125" style="2" customWidth="1"/>
    <col min="7426" max="7427" width="15.42578125" style="2" customWidth="1"/>
    <col min="7428" max="7429" width="15.7109375" style="2" customWidth="1"/>
    <col min="7430" max="7432" width="9.140625" style="2"/>
    <col min="7433" max="7433" width="8.42578125" style="2" bestFit="1" customWidth="1"/>
    <col min="7434" max="7677" width="9.140625" style="2"/>
    <col min="7678" max="7678" width="24.140625" style="2" customWidth="1"/>
    <col min="7679" max="7679" width="16.42578125" style="2" customWidth="1"/>
    <col min="7680" max="7680" width="15.42578125" style="2" customWidth="1"/>
    <col min="7681" max="7681" width="19.42578125" style="2" customWidth="1"/>
    <col min="7682" max="7683" width="15.42578125" style="2" customWidth="1"/>
    <col min="7684" max="7685" width="15.7109375" style="2" customWidth="1"/>
    <col min="7686" max="7688" width="9.140625" style="2"/>
    <col min="7689" max="7689" width="8.42578125" style="2" bestFit="1" customWidth="1"/>
    <col min="7690" max="7933" width="9.140625" style="2"/>
    <col min="7934" max="7934" width="24.140625" style="2" customWidth="1"/>
    <col min="7935" max="7935" width="16.42578125" style="2" customWidth="1"/>
    <col min="7936" max="7936" width="15.42578125" style="2" customWidth="1"/>
    <col min="7937" max="7937" width="19.42578125" style="2" customWidth="1"/>
    <col min="7938" max="7939" width="15.42578125" style="2" customWidth="1"/>
    <col min="7940" max="7941" width="15.7109375" style="2" customWidth="1"/>
    <col min="7942" max="7944" width="9.140625" style="2"/>
    <col min="7945" max="7945" width="8.42578125" style="2" bestFit="1" customWidth="1"/>
    <col min="7946" max="8189" width="9.140625" style="2"/>
    <col min="8190" max="8190" width="24.140625" style="2" customWidth="1"/>
    <col min="8191" max="8191" width="16.42578125" style="2" customWidth="1"/>
    <col min="8192" max="8192" width="15.42578125" style="2" customWidth="1"/>
    <col min="8193" max="8193" width="19.42578125" style="2" customWidth="1"/>
    <col min="8194" max="8195" width="15.42578125" style="2" customWidth="1"/>
    <col min="8196" max="8197" width="15.7109375" style="2" customWidth="1"/>
    <col min="8198" max="8200" width="9.140625" style="2"/>
    <col min="8201" max="8201" width="8.42578125" style="2" bestFit="1" customWidth="1"/>
    <col min="8202" max="8445" width="9.140625" style="2"/>
    <col min="8446" max="8446" width="24.140625" style="2" customWidth="1"/>
    <col min="8447" max="8447" width="16.42578125" style="2" customWidth="1"/>
    <col min="8448" max="8448" width="15.42578125" style="2" customWidth="1"/>
    <col min="8449" max="8449" width="19.42578125" style="2" customWidth="1"/>
    <col min="8450" max="8451" width="15.42578125" style="2" customWidth="1"/>
    <col min="8452" max="8453" width="15.7109375" style="2" customWidth="1"/>
    <col min="8454" max="8456" width="9.140625" style="2"/>
    <col min="8457" max="8457" width="8.42578125" style="2" bestFit="1" customWidth="1"/>
    <col min="8458" max="8701" width="9.140625" style="2"/>
    <col min="8702" max="8702" width="24.140625" style="2" customWidth="1"/>
    <col min="8703" max="8703" width="16.42578125" style="2" customWidth="1"/>
    <col min="8704" max="8704" width="15.42578125" style="2" customWidth="1"/>
    <col min="8705" max="8705" width="19.42578125" style="2" customWidth="1"/>
    <col min="8706" max="8707" width="15.42578125" style="2" customWidth="1"/>
    <col min="8708" max="8709" width="15.7109375" style="2" customWidth="1"/>
    <col min="8710" max="8712" width="9.140625" style="2"/>
    <col min="8713" max="8713" width="8.42578125" style="2" bestFit="1" customWidth="1"/>
    <col min="8714" max="8957" width="9.140625" style="2"/>
    <col min="8958" max="8958" width="24.140625" style="2" customWidth="1"/>
    <col min="8959" max="8959" width="16.42578125" style="2" customWidth="1"/>
    <col min="8960" max="8960" width="15.42578125" style="2" customWidth="1"/>
    <col min="8961" max="8961" width="19.42578125" style="2" customWidth="1"/>
    <col min="8962" max="8963" width="15.42578125" style="2" customWidth="1"/>
    <col min="8964" max="8965" width="15.7109375" style="2" customWidth="1"/>
    <col min="8966" max="8968" width="9.140625" style="2"/>
    <col min="8969" max="8969" width="8.42578125" style="2" bestFit="1" customWidth="1"/>
    <col min="8970" max="9213" width="9.140625" style="2"/>
    <col min="9214" max="9214" width="24.140625" style="2" customWidth="1"/>
    <col min="9215" max="9215" width="16.42578125" style="2" customWidth="1"/>
    <col min="9216" max="9216" width="15.42578125" style="2" customWidth="1"/>
    <col min="9217" max="9217" width="19.42578125" style="2" customWidth="1"/>
    <col min="9218" max="9219" width="15.42578125" style="2" customWidth="1"/>
    <col min="9220" max="9221" width="15.7109375" style="2" customWidth="1"/>
    <col min="9222" max="9224" width="9.140625" style="2"/>
    <col min="9225" max="9225" width="8.42578125" style="2" bestFit="1" customWidth="1"/>
    <col min="9226" max="9469" width="9.140625" style="2"/>
    <col min="9470" max="9470" width="24.140625" style="2" customWidth="1"/>
    <col min="9471" max="9471" width="16.42578125" style="2" customWidth="1"/>
    <col min="9472" max="9472" width="15.42578125" style="2" customWidth="1"/>
    <col min="9473" max="9473" width="19.42578125" style="2" customWidth="1"/>
    <col min="9474" max="9475" width="15.42578125" style="2" customWidth="1"/>
    <col min="9476" max="9477" width="15.7109375" style="2" customWidth="1"/>
    <col min="9478" max="9480" width="9.140625" style="2"/>
    <col min="9481" max="9481" width="8.42578125" style="2" bestFit="1" customWidth="1"/>
    <col min="9482" max="9725" width="9.140625" style="2"/>
    <col min="9726" max="9726" width="24.140625" style="2" customWidth="1"/>
    <col min="9727" max="9727" width="16.42578125" style="2" customWidth="1"/>
    <col min="9728" max="9728" width="15.42578125" style="2" customWidth="1"/>
    <col min="9729" max="9729" width="19.42578125" style="2" customWidth="1"/>
    <col min="9730" max="9731" width="15.42578125" style="2" customWidth="1"/>
    <col min="9732" max="9733" width="15.7109375" style="2" customWidth="1"/>
    <col min="9734" max="9736" width="9.140625" style="2"/>
    <col min="9737" max="9737" width="8.42578125" style="2" bestFit="1" customWidth="1"/>
    <col min="9738" max="9981" width="9.140625" style="2"/>
    <col min="9982" max="9982" width="24.140625" style="2" customWidth="1"/>
    <col min="9983" max="9983" width="16.42578125" style="2" customWidth="1"/>
    <col min="9984" max="9984" width="15.42578125" style="2" customWidth="1"/>
    <col min="9985" max="9985" width="19.42578125" style="2" customWidth="1"/>
    <col min="9986" max="9987" width="15.42578125" style="2" customWidth="1"/>
    <col min="9988" max="9989" width="15.7109375" style="2" customWidth="1"/>
    <col min="9990" max="9992" width="9.140625" style="2"/>
    <col min="9993" max="9993" width="8.42578125" style="2" bestFit="1" customWidth="1"/>
    <col min="9994" max="10237" width="9.140625" style="2"/>
    <col min="10238" max="10238" width="24.140625" style="2" customWidth="1"/>
    <col min="10239" max="10239" width="16.42578125" style="2" customWidth="1"/>
    <col min="10240" max="10240" width="15.42578125" style="2" customWidth="1"/>
    <col min="10241" max="10241" width="19.42578125" style="2" customWidth="1"/>
    <col min="10242" max="10243" width="15.42578125" style="2" customWidth="1"/>
    <col min="10244" max="10245" width="15.7109375" style="2" customWidth="1"/>
    <col min="10246" max="10248" width="9.140625" style="2"/>
    <col min="10249" max="10249" width="8.42578125" style="2" bestFit="1" customWidth="1"/>
    <col min="10250" max="10493" width="9.140625" style="2"/>
    <col min="10494" max="10494" width="24.140625" style="2" customWidth="1"/>
    <col min="10495" max="10495" width="16.42578125" style="2" customWidth="1"/>
    <col min="10496" max="10496" width="15.42578125" style="2" customWidth="1"/>
    <col min="10497" max="10497" width="19.42578125" style="2" customWidth="1"/>
    <col min="10498" max="10499" width="15.42578125" style="2" customWidth="1"/>
    <col min="10500" max="10501" width="15.7109375" style="2" customWidth="1"/>
    <col min="10502" max="10504" width="9.140625" style="2"/>
    <col min="10505" max="10505" width="8.42578125" style="2" bestFit="1" customWidth="1"/>
    <col min="10506" max="10749" width="9.140625" style="2"/>
    <col min="10750" max="10750" width="24.140625" style="2" customWidth="1"/>
    <col min="10751" max="10751" width="16.42578125" style="2" customWidth="1"/>
    <col min="10752" max="10752" width="15.42578125" style="2" customWidth="1"/>
    <col min="10753" max="10753" width="19.42578125" style="2" customWidth="1"/>
    <col min="10754" max="10755" width="15.42578125" style="2" customWidth="1"/>
    <col min="10756" max="10757" width="15.7109375" style="2" customWidth="1"/>
    <col min="10758" max="10760" width="9.140625" style="2"/>
    <col min="10761" max="10761" width="8.42578125" style="2" bestFit="1" customWidth="1"/>
    <col min="10762" max="11005" width="9.140625" style="2"/>
    <col min="11006" max="11006" width="24.140625" style="2" customWidth="1"/>
    <col min="11007" max="11007" width="16.42578125" style="2" customWidth="1"/>
    <col min="11008" max="11008" width="15.42578125" style="2" customWidth="1"/>
    <col min="11009" max="11009" width="19.42578125" style="2" customWidth="1"/>
    <col min="11010" max="11011" width="15.42578125" style="2" customWidth="1"/>
    <col min="11012" max="11013" width="15.7109375" style="2" customWidth="1"/>
    <col min="11014" max="11016" width="9.140625" style="2"/>
    <col min="11017" max="11017" width="8.42578125" style="2" bestFit="1" customWidth="1"/>
    <col min="11018" max="11261" width="9.140625" style="2"/>
    <col min="11262" max="11262" width="24.140625" style="2" customWidth="1"/>
    <col min="11263" max="11263" width="16.42578125" style="2" customWidth="1"/>
    <col min="11264" max="11264" width="15.42578125" style="2" customWidth="1"/>
    <col min="11265" max="11265" width="19.42578125" style="2" customWidth="1"/>
    <col min="11266" max="11267" width="15.42578125" style="2" customWidth="1"/>
    <col min="11268" max="11269" width="15.7109375" style="2" customWidth="1"/>
    <col min="11270" max="11272" width="9.140625" style="2"/>
    <col min="11273" max="11273" width="8.42578125" style="2" bestFit="1" customWidth="1"/>
    <col min="11274" max="11517" width="9.140625" style="2"/>
    <col min="11518" max="11518" width="24.140625" style="2" customWidth="1"/>
    <col min="11519" max="11519" width="16.42578125" style="2" customWidth="1"/>
    <col min="11520" max="11520" width="15.42578125" style="2" customWidth="1"/>
    <col min="11521" max="11521" width="19.42578125" style="2" customWidth="1"/>
    <col min="11522" max="11523" width="15.42578125" style="2" customWidth="1"/>
    <col min="11524" max="11525" width="15.7109375" style="2" customWidth="1"/>
    <col min="11526" max="11528" width="9.140625" style="2"/>
    <col min="11529" max="11529" width="8.42578125" style="2" bestFit="1" customWidth="1"/>
    <col min="11530" max="11773" width="9.140625" style="2"/>
    <col min="11774" max="11774" width="24.140625" style="2" customWidth="1"/>
    <col min="11775" max="11775" width="16.42578125" style="2" customWidth="1"/>
    <col min="11776" max="11776" width="15.42578125" style="2" customWidth="1"/>
    <col min="11777" max="11777" width="19.42578125" style="2" customWidth="1"/>
    <col min="11778" max="11779" width="15.42578125" style="2" customWidth="1"/>
    <col min="11780" max="11781" width="15.7109375" style="2" customWidth="1"/>
    <col min="11782" max="11784" width="9.140625" style="2"/>
    <col min="11785" max="11785" width="8.42578125" style="2" bestFit="1" customWidth="1"/>
    <col min="11786" max="12029" width="9.140625" style="2"/>
    <col min="12030" max="12030" width="24.140625" style="2" customWidth="1"/>
    <col min="12031" max="12031" width="16.42578125" style="2" customWidth="1"/>
    <col min="12032" max="12032" width="15.42578125" style="2" customWidth="1"/>
    <col min="12033" max="12033" width="19.42578125" style="2" customWidth="1"/>
    <col min="12034" max="12035" width="15.42578125" style="2" customWidth="1"/>
    <col min="12036" max="12037" width="15.7109375" style="2" customWidth="1"/>
    <col min="12038" max="12040" width="9.140625" style="2"/>
    <col min="12041" max="12041" width="8.42578125" style="2" bestFit="1" customWidth="1"/>
    <col min="12042" max="12285" width="9.140625" style="2"/>
    <col min="12286" max="12286" width="24.140625" style="2" customWidth="1"/>
    <col min="12287" max="12287" width="16.42578125" style="2" customWidth="1"/>
    <col min="12288" max="12288" width="15.42578125" style="2" customWidth="1"/>
    <col min="12289" max="12289" width="19.42578125" style="2" customWidth="1"/>
    <col min="12290" max="12291" width="15.42578125" style="2" customWidth="1"/>
    <col min="12292" max="12293" width="15.7109375" style="2" customWidth="1"/>
    <col min="12294" max="12296" width="9.140625" style="2"/>
    <col min="12297" max="12297" width="8.42578125" style="2" bestFit="1" customWidth="1"/>
    <col min="12298" max="12541" width="9.140625" style="2"/>
    <col min="12542" max="12542" width="24.140625" style="2" customWidth="1"/>
    <col min="12543" max="12543" width="16.42578125" style="2" customWidth="1"/>
    <col min="12544" max="12544" width="15.42578125" style="2" customWidth="1"/>
    <col min="12545" max="12545" width="19.42578125" style="2" customWidth="1"/>
    <col min="12546" max="12547" width="15.42578125" style="2" customWidth="1"/>
    <col min="12548" max="12549" width="15.7109375" style="2" customWidth="1"/>
    <col min="12550" max="12552" width="9.140625" style="2"/>
    <col min="12553" max="12553" width="8.42578125" style="2" bestFit="1" customWidth="1"/>
    <col min="12554" max="12797" width="9.140625" style="2"/>
    <col min="12798" max="12798" width="24.140625" style="2" customWidth="1"/>
    <col min="12799" max="12799" width="16.42578125" style="2" customWidth="1"/>
    <col min="12800" max="12800" width="15.42578125" style="2" customWidth="1"/>
    <col min="12801" max="12801" width="19.42578125" style="2" customWidth="1"/>
    <col min="12802" max="12803" width="15.42578125" style="2" customWidth="1"/>
    <col min="12804" max="12805" width="15.7109375" style="2" customWidth="1"/>
    <col min="12806" max="12808" width="9.140625" style="2"/>
    <col min="12809" max="12809" width="8.42578125" style="2" bestFit="1" customWidth="1"/>
    <col min="12810" max="13053" width="9.140625" style="2"/>
    <col min="13054" max="13054" width="24.140625" style="2" customWidth="1"/>
    <col min="13055" max="13055" width="16.42578125" style="2" customWidth="1"/>
    <col min="13056" max="13056" width="15.42578125" style="2" customWidth="1"/>
    <col min="13057" max="13057" width="19.42578125" style="2" customWidth="1"/>
    <col min="13058" max="13059" width="15.42578125" style="2" customWidth="1"/>
    <col min="13060" max="13061" width="15.7109375" style="2" customWidth="1"/>
    <col min="13062" max="13064" width="9.140625" style="2"/>
    <col min="13065" max="13065" width="8.42578125" style="2" bestFit="1" customWidth="1"/>
    <col min="13066" max="13309" width="9.140625" style="2"/>
    <col min="13310" max="13310" width="24.140625" style="2" customWidth="1"/>
    <col min="13311" max="13311" width="16.42578125" style="2" customWidth="1"/>
    <col min="13312" max="13312" width="15.42578125" style="2" customWidth="1"/>
    <col min="13313" max="13313" width="19.42578125" style="2" customWidth="1"/>
    <col min="13314" max="13315" width="15.42578125" style="2" customWidth="1"/>
    <col min="13316" max="13317" width="15.7109375" style="2" customWidth="1"/>
    <col min="13318" max="13320" width="9.140625" style="2"/>
    <col min="13321" max="13321" width="8.42578125" style="2" bestFit="1" customWidth="1"/>
    <col min="13322" max="13565" width="9.140625" style="2"/>
    <col min="13566" max="13566" width="24.140625" style="2" customWidth="1"/>
    <col min="13567" max="13567" width="16.42578125" style="2" customWidth="1"/>
    <col min="13568" max="13568" width="15.42578125" style="2" customWidth="1"/>
    <col min="13569" max="13569" width="19.42578125" style="2" customWidth="1"/>
    <col min="13570" max="13571" width="15.42578125" style="2" customWidth="1"/>
    <col min="13572" max="13573" width="15.7109375" style="2" customWidth="1"/>
    <col min="13574" max="13576" width="9.140625" style="2"/>
    <col min="13577" max="13577" width="8.42578125" style="2" bestFit="1" customWidth="1"/>
    <col min="13578" max="13821" width="9.140625" style="2"/>
    <col min="13822" max="13822" width="24.140625" style="2" customWidth="1"/>
    <col min="13823" max="13823" width="16.42578125" style="2" customWidth="1"/>
    <col min="13824" max="13824" width="15.42578125" style="2" customWidth="1"/>
    <col min="13825" max="13825" width="19.42578125" style="2" customWidth="1"/>
    <col min="13826" max="13827" width="15.42578125" style="2" customWidth="1"/>
    <col min="13828" max="13829" width="15.7109375" style="2" customWidth="1"/>
    <col min="13830" max="13832" width="9.140625" style="2"/>
    <col min="13833" max="13833" width="8.42578125" style="2" bestFit="1" customWidth="1"/>
    <col min="13834" max="14077" width="9.140625" style="2"/>
    <col min="14078" max="14078" width="24.140625" style="2" customWidth="1"/>
    <col min="14079" max="14079" width="16.42578125" style="2" customWidth="1"/>
    <col min="14080" max="14080" width="15.42578125" style="2" customWidth="1"/>
    <col min="14081" max="14081" width="19.42578125" style="2" customWidth="1"/>
    <col min="14082" max="14083" width="15.42578125" style="2" customWidth="1"/>
    <col min="14084" max="14085" width="15.7109375" style="2" customWidth="1"/>
    <col min="14086" max="14088" width="9.140625" style="2"/>
    <col min="14089" max="14089" width="8.42578125" style="2" bestFit="1" customWidth="1"/>
    <col min="14090" max="14333" width="9.140625" style="2"/>
    <col min="14334" max="14334" width="24.140625" style="2" customWidth="1"/>
    <col min="14335" max="14335" width="16.42578125" style="2" customWidth="1"/>
    <col min="14336" max="14336" width="15.42578125" style="2" customWidth="1"/>
    <col min="14337" max="14337" width="19.42578125" style="2" customWidth="1"/>
    <col min="14338" max="14339" width="15.42578125" style="2" customWidth="1"/>
    <col min="14340" max="14341" width="15.7109375" style="2" customWidth="1"/>
    <col min="14342" max="14344" width="9.140625" style="2"/>
    <col min="14345" max="14345" width="8.42578125" style="2" bestFit="1" customWidth="1"/>
    <col min="14346" max="14589" width="9.140625" style="2"/>
    <col min="14590" max="14590" width="24.140625" style="2" customWidth="1"/>
    <col min="14591" max="14591" width="16.42578125" style="2" customWidth="1"/>
    <col min="14592" max="14592" width="15.42578125" style="2" customWidth="1"/>
    <col min="14593" max="14593" width="19.42578125" style="2" customWidth="1"/>
    <col min="14594" max="14595" width="15.42578125" style="2" customWidth="1"/>
    <col min="14596" max="14597" width="15.7109375" style="2" customWidth="1"/>
    <col min="14598" max="14600" width="9.140625" style="2"/>
    <col min="14601" max="14601" width="8.42578125" style="2" bestFit="1" customWidth="1"/>
    <col min="14602" max="14845" width="9.140625" style="2"/>
    <col min="14846" max="14846" width="24.140625" style="2" customWidth="1"/>
    <col min="14847" max="14847" width="16.42578125" style="2" customWidth="1"/>
    <col min="14848" max="14848" width="15.42578125" style="2" customWidth="1"/>
    <col min="14849" max="14849" width="19.42578125" style="2" customWidth="1"/>
    <col min="14850" max="14851" width="15.42578125" style="2" customWidth="1"/>
    <col min="14852" max="14853" width="15.7109375" style="2" customWidth="1"/>
    <col min="14854" max="14856" width="9.140625" style="2"/>
    <col min="14857" max="14857" width="8.42578125" style="2" bestFit="1" customWidth="1"/>
    <col min="14858" max="15101" width="9.140625" style="2"/>
    <col min="15102" max="15102" width="24.140625" style="2" customWidth="1"/>
    <col min="15103" max="15103" width="16.42578125" style="2" customWidth="1"/>
    <col min="15104" max="15104" width="15.42578125" style="2" customWidth="1"/>
    <col min="15105" max="15105" width="19.42578125" style="2" customWidth="1"/>
    <col min="15106" max="15107" width="15.42578125" style="2" customWidth="1"/>
    <col min="15108" max="15109" width="15.7109375" style="2" customWidth="1"/>
    <col min="15110" max="15112" width="9.140625" style="2"/>
    <col min="15113" max="15113" width="8.42578125" style="2" bestFit="1" customWidth="1"/>
    <col min="15114" max="15357" width="9.140625" style="2"/>
    <col min="15358" max="15358" width="24.140625" style="2" customWidth="1"/>
    <col min="15359" max="15359" width="16.42578125" style="2" customWidth="1"/>
    <col min="15360" max="15360" width="15.42578125" style="2" customWidth="1"/>
    <col min="15361" max="15361" width="19.42578125" style="2" customWidth="1"/>
    <col min="15362" max="15363" width="15.42578125" style="2" customWidth="1"/>
    <col min="15364" max="15365" width="15.7109375" style="2" customWidth="1"/>
    <col min="15366" max="15368" width="9.140625" style="2"/>
    <col min="15369" max="15369" width="8.42578125" style="2" bestFit="1" customWidth="1"/>
    <col min="15370" max="15613" width="9.140625" style="2"/>
    <col min="15614" max="15614" width="24.140625" style="2" customWidth="1"/>
    <col min="15615" max="15615" width="16.42578125" style="2" customWidth="1"/>
    <col min="15616" max="15616" width="15.42578125" style="2" customWidth="1"/>
    <col min="15617" max="15617" width="19.42578125" style="2" customWidth="1"/>
    <col min="15618" max="15619" width="15.42578125" style="2" customWidth="1"/>
    <col min="15620" max="15621" width="15.7109375" style="2" customWidth="1"/>
    <col min="15622" max="15624" width="9.140625" style="2"/>
    <col min="15625" max="15625" width="8.42578125" style="2" bestFit="1" customWidth="1"/>
    <col min="15626" max="15869" width="9.140625" style="2"/>
    <col min="15870" max="15870" width="24.140625" style="2" customWidth="1"/>
    <col min="15871" max="15871" width="16.42578125" style="2" customWidth="1"/>
    <col min="15872" max="15872" width="15.42578125" style="2" customWidth="1"/>
    <col min="15873" max="15873" width="19.42578125" style="2" customWidth="1"/>
    <col min="15874" max="15875" width="15.42578125" style="2" customWidth="1"/>
    <col min="15876" max="15877" width="15.7109375" style="2" customWidth="1"/>
    <col min="15878" max="15880" width="9.140625" style="2"/>
    <col min="15881" max="15881" width="8.42578125" style="2" bestFit="1" customWidth="1"/>
    <col min="15882" max="16125" width="9.140625" style="2"/>
    <col min="16126" max="16126" width="24.140625" style="2" customWidth="1"/>
    <col min="16127" max="16127" width="16.42578125" style="2" customWidth="1"/>
    <col min="16128" max="16128" width="15.42578125" style="2" customWidth="1"/>
    <col min="16129" max="16129" width="19.42578125" style="2" customWidth="1"/>
    <col min="16130" max="16131" width="15.42578125" style="2" customWidth="1"/>
    <col min="16132" max="16133" width="15.7109375" style="2" customWidth="1"/>
    <col min="16134" max="16136" width="9.140625" style="2"/>
    <col min="16137" max="16137" width="8.42578125" style="2" bestFit="1" customWidth="1"/>
    <col min="16138" max="16381" width="9.140625" style="2"/>
    <col min="16382" max="16384" width="9" style="2" customWidth="1"/>
  </cols>
  <sheetData>
    <row r="1" spans="1:14" ht="1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4" ht="18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14" ht="15" x14ac:dyDescent="0.25">
      <c r="A3" s="3"/>
      <c r="B3" s="4"/>
      <c r="C3" s="4"/>
      <c r="D3" s="4"/>
      <c r="E3" s="4"/>
      <c r="F3" s="4"/>
      <c r="G3" s="4"/>
      <c r="H3" s="5"/>
    </row>
    <row r="4" spans="1:14" ht="45" customHeight="1" x14ac:dyDescent="0.25">
      <c r="A4" s="6" t="s">
        <v>2</v>
      </c>
      <c r="B4" s="7" t="s">
        <v>3</v>
      </c>
      <c r="C4" s="7"/>
      <c r="D4" s="6" t="s">
        <v>4</v>
      </c>
      <c r="E4" s="8" t="s">
        <v>5</v>
      </c>
      <c r="F4" s="8"/>
      <c r="G4" s="8" t="s">
        <v>6</v>
      </c>
      <c r="H4" s="8"/>
    </row>
    <row r="5" spans="1:14" ht="33.75" customHeight="1" x14ac:dyDescent="0.25">
      <c r="A5" s="6"/>
      <c r="B5" s="9" t="s">
        <v>7</v>
      </c>
      <c r="C5" s="9" t="s">
        <v>8</v>
      </c>
      <c r="D5" s="6"/>
      <c r="E5" s="9" t="s">
        <v>7</v>
      </c>
      <c r="F5" s="9" t="s">
        <v>8</v>
      </c>
      <c r="G5" s="9" t="s">
        <v>7</v>
      </c>
      <c r="H5" s="9" t="s">
        <v>8</v>
      </c>
    </row>
    <row r="6" spans="1:14" ht="33.75" customHeight="1" x14ac:dyDescent="0.25">
      <c r="A6" s="6"/>
      <c r="B6" s="10" t="s">
        <v>9</v>
      </c>
      <c r="C6" s="10" t="s">
        <v>10</v>
      </c>
      <c r="D6" s="6"/>
      <c r="E6" s="10" t="s">
        <v>9</v>
      </c>
      <c r="F6" s="10" t="s">
        <v>10</v>
      </c>
      <c r="G6" s="10" t="s">
        <v>9</v>
      </c>
      <c r="H6" s="10" t="s">
        <v>10</v>
      </c>
    </row>
    <row r="7" spans="1:14" ht="42.75" customHeight="1" x14ac:dyDescent="0.25">
      <c r="A7" s="6"/>
      <c r="B7" s="11" t="s">
        <v>11</v>
      </c>
      <c r="C7" s="11" t="s">
        <v>12</v>
      </c>
      <c r="D7" s="6"/>
      <c r="E7" s="11" t="s">
        <v>11</v>
      </c>
      <c r="F7" s="11" t="s">
        <v>12</v>
      </c>
      <c r="G7" s="11" t="s">
        <v>11</v>
      </c>
      <c r="H7" s="11" t="s">
        <v>12</v>
      </c>
    </row>
    <row r="8" spans="1:14" ht="37.5" customHeight="1" x14ac:dyDescent="0.25">
      <c r="A8" s="12" t="s">
        <v>13</v>
      </c>
      <c r="B8" s="13">
        <v>34139.300000000003</v>
      </c>
      <c r="C8" s="13">
        <v>40479112.899999999</v>
      </c>
      <c r="D8" s="12" t="s">
        <v>14</v>
      </c>
      <c r="E8" s="14">
        <v>1025.4193126600001</v>
      </c>
      <c r="F8" s="14">
        <v>1212045.6267184599</v>
      </c>
      <c r="G8" s="14">
        <f>E8-B8</f>
        <v>-33113.880687340003</v>
      </c>
      <c r="H8" s="14">
        <f>F8-C8</f>
        <v>-39267067.273281537</v>
      </c>
      <c r="I8" s="15"/>
      <c r="J8" s="15"/>
      <c r="K8" s="15"/>
      <c r="L8" s="16"/>
      <c r="M8" s="16"/>
      <c r="N8" s="15"/>
    </row>
    <row r="9" spans="1:14" ht="37.5" customHeight="1" x14ac:dyDescent="0.25">
      <c r="A9" s="12" t="s">
        <v>15</v>
      </c>
      <c r="B9" s="17"/>
      <c r="C9" s="17"/>
      <c r="D9" s="12" t="s">
        <v>16</v>
      </c>
      <c r="E9" s="18"/>
      <c r="F9" s="18"/>
      <c r="G9" s="18"/>
      <c r="H9" s="18"/>
      <c r="I9" s="15"/>
      <c r="J9" s="15"/>
      <c r="K9" s="15"/>
      <c r="L9" s="16"/>
      <c r="M9" s="16"/>
      <c r="N9" s="15"/>
    </row>
    <row r="10" spans="1:14" ht="37.5" customHeight="1" x14ac:dyDescent="0.25">
      <c r="A10" s="12" t="s">
        <v>17</v>
      </c>
      <c r="B10" s="13">
        <v>2813.4</v>
      </c>
      <c r="C10" s="19">
        <v>3325398.2</v>
      </c>
      <c r="D10" s="12" t="s">
        <v>18</v>
      </c>
      <c r="E10" s="20">
        <v>84156.4</v>
      </c>
      <c r="F10" s="20">
        <v>99472896.000000015</v>
      </c>
      <c r="G10" s="14">
        <f>E10-B10</f>
        <v>81343</v>
      </c>
      <c r="H10" s="14">
        <f>F10-C10</f>
        <v>96147497.800000012</v>
      </c>
      <c r="I10" s="15"/>
      <c r="J10" s="15"/>
      <c r="K10" s="15"/>
      <c r="L10" s="16"/>
      <c r="M10" s="15"/>
      <c r="N10" s="15"/>
    </row>
    <row r="11" spans="1:14" ht="37.5" customHeight="1" x14ac:dyDescent="0.25">
      <c r="A11" s="12" t="s">
        <v>19</v>
      </c>
      <c r="B11" s="21"/>
      <c r="C11" s="22"/>
      <c r="D11" s="12" t="s">
        <v>20</v>
      </c>
      <c r="E11" s="21"/>
      <c r="F11" s="21"/>
      <c r="G11" s="18"/>
      <c r="H11" s="18"/>
      <c r="I11" s="15"/>
      <c r="J11" s="15"/>
      <c r="K11" s="15"/>
      <c r="L11" s="16"/>
      <c r="M11" s="15"/>
      <c r="N11" s="15"/>
    </row>
    <row r="12" spans="1:14" ht="37.5" customHeight="1" x14ac:dyDescent="0.25">
      <c r="A12" s="23" t="s">
        <v>21</v>
      </c>
      <c r="B12" s="24">
        <f>SUM(B8:B11)</f>
        <v>36952.700000000004</v>
      </c>
      <c r="C12" s="24">
        <f>SUM(C8:C11)</f>
        <v>43804511.100000001</v>
      </c>
      <c r="D12" s="25" t="s">
        <v>22</v>
      </c>
      <c r="E12" s="24">
        <f>E8+E10</f>
        <v>85181.819312659994</v>
      </c>
      <c r="F12" s="24">
        <f>SUM(F8,F10)</f>
        <v>100684941.62671848</v>
      </c>
      <c r="G12" s="24">
        <f>E12-B12</f>
        <v>48229.11931265999</v>
      </c>
      <c r="H12" s="24">
        <f>F12-C12</f>
        <v>56880430.526718475</v>
      </c>
      <c r="I12" s="15"/>
      <c r="J12" s="15"/>
      <c r="K12" s="15"/>
      <c r="L12" s="16"/>
      <c r="M12" s="15"/>
      <c r="N12" s="15"/>
    </row>
    <row r="13" spans="1:14" ht="37.5" customHeight="1" x14ac:dyDescent="0.25">
      <c r="A13" s="23" t="s">
        <v>23</v>
      </c>
      <c r="B13" s="26"/>
      <c r="C13" s="26"/>
      <c r="D13" s="25" t="s">
        <v>24</v>
      </c>
      <c r="E13" s="26"/>
      <c r="F13" s="26"/>
      <c r="G13" s="27"/>
      <c r="H13" s="27"/>
      <c r="I13" s="15"/>
      <c r="J13" s="15"/>
      <c r="K13" s="15"/>
      <c r="L13" s="16"/>
      <c r="M13" s="15"/>
    </row>
    <row r="14" spans="1:14" ht="15" customHeight="1" x14ac:dyDescent="0.25">
      <c r="A14" s="28"/>
      <c r="B14" s="29"/>
      <c r="C14" s="30"/>
      <c r="D14" s="31"/>
      <c r="E14" s="30"/>
      <c r="F14" s="29"/>
      <c r="G14" s="32"/>
      <c r="H14" s="32"/>
      <c r="I14" s="15"/>
      <c r="J14" s="15"/>
    </row>
    <row r="15" spans="1:14" x14ac:dyDescent="0.25">
      <c r="A15" s="28"/>
      <c r="B15" s="33"/>
      <c r="C15" s="33"/>
      <c r="E15" s="15"/>
      <c r="F15" s="34"/>
      <c r="G15" s="35"/>
      <c r="H15" s="35"/>
    </row>
    <row r="16" spans="1:14" x14ac:dyDescent="0.25">
      <c r="B16" s="15"/>
      <c r="C16" s="15"/>
      <c r="F16" s="15"/>
      <c r="J16" s="15"/>
    </row>
    <row r="17" spans="2:11" x14ac:dyDescent="0.25">
      <c r="G17" s="15"/>
    </row>
    <row r="18" spans="2:11" x14ac:dyDescent="0.25">
      <c r="B18" s="15"/>
      <c r="E18" s="15"/>
      <c r="F18" s="15"/>
    </row>
    <row r="19" spans="2:11" x14ac:dyDescent="0.25">
      <c r="E19" s="15"/>
    </row>
    <row r="20" spans="2:11" x14ac:dyDescent="0.25">
      <c r="E20" s="15"/>
      <c r="F20" s="36"/>
    </row>
    <row r="23" spans="2:11" ht="15" x14ac:dyDescent="0.25">
      <c r="G23" s="37"/>
      <c r="H23" s="37"/>
      <c r="I23" s="37"/>
    </row>
    <row r="24" spans="2:11" ht="15" x14ac:dyDescent="0.25">
      <c r="G24" s="37"/>
      <c r="H24" s="38"/>
      <c r="I24" s="38"/>
      <c r="J24" s="16"/>
      <c r="K24" s="16"/>
    </row>
    <row r="25" spans="2:11" ht="15" x14ac:dyDescent="0.25">
      <c r="G25" s="37"/>
      <c r="H25" s="37"/>
      <c r="I25" s="37"/>
      <c r="J25" s="16"/>
      <c r="K25" s="16"/>
    </row>
    <row r="26" spans="2:11" ht="15" x14ac:dyDescent="0.25">
      <c r="G26" s="37"/>
      <c r="H26" s="37"/>
      <c r="I26" s="37"/>
      <c r="J26" s="16"/>
      <c r="K26" s="16"/>
    </row>
    <row r="27" spans="2:11" ht="15" x14ac:dyDescent="0.25">
      <c r="G27" s="37"/>
      <c r="H27" s="37"/>
      <c r="I27" s="37"/>
      <c r="J27" s="16"/>
      <c r="K27" s="16"/>
    </row>
    <row r="28" spans="2:11" ht="15" x14ac:dyDescent="0.25">
      <c r="G28" s="37"/>
      <c r="H28" s="38"/>
      <c r="I28" s="38"/>
      <c r="J28" s="16"/>
      <c r="K28" s="16"/>
    </row>
  </sheetData>
  <mergeCells count="7">
    <mergeCell ref="A1:H1"/>
    <mergeCell ref="A2:H2"/>
    <mergeCell ref="A4:A7"/>
    <mergeCell ref="B4:C4"/>
    <mergeCell ref="D4:D7"/>
    <mergeCell ref="E4:F4"/>
    <mergeCell ref="G4:H4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5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rightToLeft="1" workbookViewId="0">
      <selection activeCell="G11" sqref="G11"/>
    </sheetView>
  </sheetViews>
  <sheetFormatPr defaultRowHeight="15" x14ac:dyDescent="0.25"/>
  <cols>
    <col min="1" max="1" width="9.28515625" style="90" customWidth="1"/>
    <col min="2" max="2" width="15.7109375" style="90" customWidth="1"/>
    <col min="3" max="3" width="0.7109375" style="151" customWidth="1"/>
    <col min="4" max="4" width="8.85546875" style="90" customWidth="1"/>
    <col min="5" max="5" width="13.5703125" style="90" customWidth="1"/>
    <col min="6" max="6" width="6.85546875" style="90" customWidth="1"/>
    <col min="7" max="7" width="0.7109375" style="151" customWidth="1"/>
    <col min="8" max="8" width="8.85546875" style="90" customWidth="1"/>
    <col min="9" max="9" width="13.7109375" style="90" customWidth="1"/>
    <col min="10" max="10" width="6.85546875" style="90" customWidth="1"/>
    <col min="11" max="11" width="0.7109375" style="151" customWidth="1"/>
    <col min="12" max="12" width="12.140625" style="90" customWidth="1"/>
    <col min="13" max="13" width="0.7109375" style="151" customWidth="1"/>
    <col min="14" max="14" width="23.140625" style="153" customWidth="1"/>
    <col min="15" max="15" width="11.42578125" style="90" customWidth="1"/>
    <col min="16" max="16" width="9.140625" style="90"/>
    <col min="17" max="17" width="11.5703125" style="90" bestFit="1" customWidth="1"/>
    <col min="18" max="16384" width="9.140625" style="90"/>
  </cols>
  <sheetData>
    <row r="1" spans="1:20" ht="16.5" x14ac:dyDescent="0.25">
      <c r="A1" s="89" t="s">
        <v>61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20" ht="16.5" x14ac:dyDescent="0.25">
      <c r="A2" s="91" t="s">
        <v>62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20" s="96" customFormat="1" x14ac:dyDescent="0.25">
      <c r="A3" s="3"/>
      <c r="B3" s="3"/>
      <c r="C3" s="92"/>
      <c r="D3" s="93"/>
      <c r="E3" s="93"/>
      <c r="F3" s="93"/>
      <c r="G3" s="94"/>
      <c r="H3" s="95"/>
      <c r="I3" s="95"/>
      <c r="J3" s="93"/>
      <c r="K3" s="94"/>
      <c r="L3" s="93"/>
      <c r="M3" s="94"/>
      <c r="N3" s="45"/>
      <c r="O3" s="5"/>
    </row>
    <row r="4" spans="1:20" x14ac:dyDescent="0.25">
      <c r="A4" s="97" t="s">
        <v>63</v>
      </c>
      <c r="B4" s="98" t="s">
        <v>64</v>
      </c>
      <c r="C4" s="99"/>
      <c r="D4" s="100">
        <v>2017</v>
      </c>
      <c r="E4" s="101"/>
      <c r="F4" s="102"/>
      <c r="G4" s="103"/>
      <c r="H4" s="100">
        <v>2018</v>
      </c>
      <c r="I4" s="101"/>
      <c r="J4" s="102"/>
      <c r="K4" s="103"/>
      <c r="L4" s="104" t="s">
        <v>65</v>
      </c>
      <c r="M4" s="103"/>
      <c r="N4" s="105" t="s">
        <v>66</v>
      </c>
      <c r="O4" s="97" t="s">
        <v>67</v>
      </c>
    </row>
    <row r="5" spans="1:20" ht="13.5" customHeight="1" x14ac:dyDescent="0.25">
      <c r="A5" s="106"/>
      <c r="B5" s="107"/>
      <c r="C5" s="103"/>
      <c r="D5" s="108" t="s">
        <v>68</v>
      </c>
      <c r="E5" s="109" t="s">
        <v>68</v>
      </c>
      <c r="F5" s="110" t="s">
        <v>69</v>
      </c>
      <c r="G5" s="103"/>
      <c r="H5" s="108" t="s">
        <v>68</v>
      </c>
      <c r="I5" s="109" t="s">
        <v>68</v>
      </c>
      <c r="J5" s="110" t="s">
        <v>69</v>
      </c>
      <c r="K5" s="103"/>
      <c r="L5" s="104"/>
      <c r="M5" s="103"/>
      <c r="N5" s="111"/>
      <c r="O5" s="106"/>
    </row>
    <row r="6" spans="1:20" ht="13.5" customHeight="1" x14ac:dyDescent="0.25">
      <c r="A6" s="106"/>
      <c r="B6" s="107"/>
      <c r="C6" s="103"/>
      <c r="D6" s="112" t="s">
        <v>9</v>
      </c>
      <c r="E6" s="113" t="s">
        <v>10</v>
      </c>
      <c r="F6" s="110" t="s">
        <v>70</v>
      </c>
      <c r="G6" s="103"/>
      <c r="H6" s="112" t="s">
        <v>9</v>
      </c>
      <c r="I6" s="113" t="s">
        <v>10</v>
      </c>
      <c r="J6" s="110" t="s">
        <v>70</v>
      </c>
      <c r="K6" s="103"/>
      <c r="L6" s="104"/>
      <c r="M6" s="103"/>
      <c r="N6" s="111"/>
      <c r="O6" s="106"/>
    </row>
    <row r="7" spans="1:20" ht="12.75" customHeight="1" x14ac:dyDescent="0.25">
      <c r="A7" s="106"/>
      <c r="B7" s="107"/>
      <c r="C7" s="103"/>
      <c r="D7" s="108" t="s">
        <v>71</v>
      </c>
      <c r="E7" s="109" t="s">
        <v>71</v>
      </c>
      <c r="F7" s="114" t="s">
        <v>72</v>
      </c>
      <c r="G7" s="103"/>
      <c r="H7" s="108" t="s">
        <v>71</v>
      </c>
      <c r="I7" s="109" t="s">
        <v>71</v>
      </c>
      <c r="J7" s="114" t="s">
        <v>72</v>
      </c>
      <c r="K7" s="103"/>
      <c r="L7" s="115" t="s">
        <v>73</v>
      </c>
      <c r="M7" s="103"/>
      <c r="N7" s="111"/>
      <c r="O7" s="106"/>
    </row>
    <row r="8" spans="1:20" ht="14.25" customHeight="1" x14ac:dyDescent="0.25">
      <c r="A8" s="116"/>
      <c r="B8" s="117"/>
      <c r="C8" s="103"/>
      <c r="D8" s="112" t="s">
        <v>74</v>
      </c>
      <c r="E8" s="113" t="s">
        <v>75</v>
      </c>
      <c r="F8" s="118"/>
      <c r="G8" s="103"/>
      <c r="H8" s="119" t="s">
        <v>74</v>
      </c>
      <c r="I8" s="120" t="s">
        <v>75</v>
      </c>
      <c r="J8" s="118"/>
      <c r="K8" s="103"/>
      <c r="L8" s="121"/>
      <c r="M8" s="103"/>
      <c r="N8" s="122"/>
      <c r="O8" s="116"/>
      <c r="T8" s="123"/>
    </row>
    <row r="9" spans="1:20" x14ac:dyDescent="0.25">
      <c r="A9" s="124" t="s">
        <v>76</v>
      </c>
      <c r="B9" s="125" t="s">
        <v>77</v>
      </c>
      <c r="C9" s="126"/>
      <c r="D9" s="127">
        <v>263.39999999999998</v>
      </c>
      <c r="E9" s="128">
        <v>311826.2</v>
      </c>
      <c r="F9" s="129">
        <v>0.9</v>
      </c>
      <c r="G9" s="126"/>
      <c r="H9" s="127">
        <v>921.9</v>
      </c>
      <c r="I9" s="128">
        <v>1157311.5</v>
      </c>
      <c r="J9" s="129">
        <f>ROUND((I9/$I$34*100),1)</f>
        <v>2.9</v>
      </c>
      <c r="K9" s="126"/>
      <c r="L9" s="129">
        <f>((I9/E9)-1)*100</f>
        <v>271.13991704353253</v>
      </c>
      <c r="M9" s="126"/>
      <c r="N9" s="130" t="s">
        <v>78</v>
      </c>
      <c r="O9" s="124" t="s">
        <v>79</v>
      </c>
      <c r="T9" s="123"/>
    </row>
    <row r="10" spans="1:20" x14ac:dyDescent="0.25">
      <c r="A10" s="131"/>
      <c r="B10" s="125" t="s">
        <v>80</v>
      </c>
      <c r="C10" s="99"/>
      <c r="D10" s="127">
        <v>897.4</v>
      </c>
      <c r="E10" s="128">
        <v>1062274.7</v>
      </c>
      <c r="F10" s="129">
        <v>3.1</v>
      </c>
      <c r="G10" s="126"/>
      <c r="H10" s="127">
        <v>1514.1</v>
      </c>
      <c r="I10" s="128">
        <v>1792424.4</v>
      </c>
      <c r="J10" s="129">
        <f t="shared" ref="J10:J20" si="0">ROUND((I10/$I$34*100),1)</f>
        <v>4.4000000000000004</v>
      </c>
      <c r="K10" s="126"/>
      <c r="L10" s="129">
        <f t="shared" ref="L10:L17" si="1">((I10/E10)-1)*100</f>
        <v>68.734546723178084</v>
      </c>
      <c r="M10" s="126"/>
      <c r="N10" s="130" t="s">
        <v>81</v>
      </c>
      <c r="O10" s="131"/>
      <c r="T10" s="123"/>
    </row>
    <row r="11" spans="1:20" x14ac:dyDescent="0.25">
      <c r="A11" s="131"/>
      <c r="B11" s="125" t="s">
        <v>82</v>
      </c>
      <c r="C11" s="99"/>
      <c r="D11" s="127">
        <v>57.3</v>
      </c>
      <c r="E11" s="128">
        <v>67860.800000000003</v>
      </c>
      <c r="F11" s="129">
        <v>0.2</v>
      </c>
      <c r="G11" s="126"/>
      <c r="H11" s="127">
        <v>129.30000000000001</v>
      </c>
      <c r="I11" s="128">
        <v>153026.4</v>
      </c>
      <c r="J11" s="129">
        <f t="shared" si="0"/>
        <v>0.4</v>
      </c>
      <c r="K11" s="126"/>
      <c r="L11" s="129">
        <f t="shared" si="1"/>
        <v>125.5004361870181</v>
      </c>
      <c r="M11" s="126"/>
      <c r="N11" s="130" t="s">
        <v>83</v>
      </c>
      <c r="O11" s="131"/>
      <c r="T11" s="123"/>
    </row>
    <row r="12" spans="1:20" x14ac:dyDescent="0.25">
      <c r="A12" s="131"/>
      <c r="B12" s="125" t="s">
        <v>84</v>
      </c>
      <c r="C12" s="99"/>
      <c r="D12" s="127">
        <v>558.29999999999995</v>
      </c>
      <c r="E12" s="128">
        <v>660829.5</v>
      </c>
      <c r="F12" s="129">
        <v>1.9</v>
      </c>
      <c r="G12" s="126"/>
      <c r="H12" s="127">
        <v>465</v>
      </c>
      <c r="I12" s="128">
        <v>555338</v>
      </c>
      <c r="J12" s="129">
        <f t="shared" si="0"/>
        <v>1.4</v>
      </c>
      <c r="K12" s="126"/>
      <c r="L12" s="129">
        <f t="shared" si="1"/>
        <v>-15.96349739229257</v>
      </c>
      <c r="M12" s="126"/>
      <c r="N12" s="130" t="s">
        <v>85</v>
      </c>
      <c r="O12" s="131"/>
      <c r="T12" s="123"/>
    </row>
    <row r="13" spans="1:20" x14ac:dyDescent="0.25">
      <c r="A13" s="131"/>
      <c r="B13" s="125" t="s">
        <v>86</v>
      </c>
      <c r="C13" s="99"/>
      <c r="D13" s="127">
        <v>483.6</v>
      </c>
      <c r="E13" s="128">
        <v>572084</v>
      </c>
      <c r="F13" s="129">
        <v>1.6</v>
      </c>
      <c r="G13" s="126"/>
      <c r="H13" s="127">
        <v>1022.8</v>
      </c>
      <c r="I13" s="128">
        <v>1210885.8999999999</v>
      </c>
      <c r="J13" s="129">
        <f t="shared" si="0"/>
        <v>3</v>
      </c>
      <c r="K13" s="126"/>
      <c r="L13" s="129">
        <f t="shared" si="1"/>
        <v>111.6622558924913</v>
      </c>
      <c r="M13" s="126"/>
      <c r="N13" s="130" t="s">
        <v>87</v>
      </c>
      <c r="O13" s="131"/>
      <c r="T13" s="123"/>
    </row>
    <row r="14" spans="1:20" x14ac:dyDescent="0.25">
      <c r="A14" s="131"/>
      <c r="B14" s="125" t="s">
        <v>88</v>
      </c>
      <c r="C14" s="99"/>
      <c r="D14" s="127">
        <v>130.1</v>
      </c>
      <c r="E14" s="128">
        <v>153907.1</v>
      </c>
      <c r="F14" s="129">
        <v>0.4</v>
      </c>
      <c r="G14" s="126"/>
      <c r="H14" s="127">
        <v>168.7</v>
      </c>
      <c r="I14" s="128">
        <v>200447.7</v>
      </c>
      <c r="J14" s="129">
        <f t="shared" si="0"/>
        <v>0.5</v>
      </c>
      <c r="K14" s="126"/>
      <c r="L14" s="129">
        <f t="shared" si="1"/>
        <v>30.239410657468046</v>
      </c>
      <c r="M14" s="126"/>
      <c r="N14" s="130" t="s">
        <v>89</v>
      </c>
      <c r="O14" s="131"/>
      <c r="T14" s="123"/>
    </row>
    <row r="15" spans="1:20" x14ac:dyDescent="0.25">
      <c r="A15" s="131"/>
      <c r="B15" s="125" t="s">
        <v>90</v>
      </c>
      <c r="C15" s="99"/>
      <c r="D15" s="127">
        <v>31.1</v>
      </c>
      <c r="E15" s="128">
        <v>36812.199999999997</v>
      </c>
      <c r="F15" s="129">
        <v>0.1</v>
      </c>
      <c r="G15" s="126"/>
      <c r="H15" s="127">
        <v>0.1</v>
      </c>
      <c r="I15" s="128">
        <v>69.599999999999994</v>
      </c>
      <c r="J15" s="129">
        <f t="shared" si="0"/>
        <v>0</v>
      </c>
      <c r="K15" s="126"/>
      <c r="L15" s="129">
        <f t="shared" si="1"/>
        <v>-99.810932245288242</v>
      </c>
      <c r="M15" s="126"/>
      <c r="N15" s="130" t="s">
        <v>91</v>
      </c>
      <c r="O15" s="131"/>
      <c r="T15" s="123"/>
    </row>
    <row r="16" spans="1:20" x14ac:dyDescent="0.25">
      <c r="A16" s="131"/>
      <c r="B16" s="125" t="s">
        <v>92</v>
      </c>
      <c r="C16" s="99"/>
      <c r="D16" s="127">
        <v>228.4</v>
      </c>
      <c r="E16" s="128">
        <v>270372.5</v>
      </c>
      <c r="F16" s="129">
        <v>0.8</v>
      </c>
      <c r="G16" s="126"/>
      <c r="H16" s="127">
        <v>127.9</v>
      </c>
      <c r="I16" s="128">
        <v>151344.5</v>
      </c>
      <c r="J16" s="129">
        <f t="shared" si="0"/>
        <v>0.4</v>
      </c>
      <c r="K16" s="126"/>
      <c r="L16" s="129">
        <f t="shared" si="1"/>
        <v>-44.023708032436723</v>
      </c>
      <c r="M16" s="126"/>
      <c r="N16" s="130" t="s">
        <v>93</v>
      </c>
      <c r="O16" s="131"/>
      <c r="T16" s="123"/>
    </row>
    <row r="17" spans="1:20" x14ac:dyDescent="0.25">
      <c r="A17" s="131"/>
      <c r="B17" s="125" t="s">
        <v>94</v>
      </c>
      <c r="C17" s="99"/>
      <c r="D17" s="127">
        <v>1396.4</v>
      </c>
      <c r="E17" s="128">
        <v>1651823.3</v>
      </c>
      <c r="F17" s="129">
        <v>4.8</v>
      </c>
      <c r="G17" s="126"/>
      <c r="H17" s="127">
        <v>1535.9</v>
      </c>
      <c r="I17" s="128">
        <v>1817359</v>
      </c>
      <c r="J17" s="129">
        <f t="shared" si="0"/>
        <v>4.5</v>
      </c>
      <c r="K17" s="126"/>
      <c r="L17" s="129">
        <f t="shared" si="1"/>
        <v>10.021392724028043</v>
      </c>
      <c r="M17" s="126"/>
      <c r="N17" s="130" t="s">
        <v>95</v>
      </c>
      <c r="O17" s="131"/>
      <c r="T17" s="123"/>
    </row>
    <row r="18" spans="1:20" x14ac:dyDescent="0.25">
      <c r="A18" s="131"/>
      <c r="B18" s="125" t="s">
        <v>96</v>
      </c>
      <c r="C18" s="99"/>
      <c r="D18" s="127" t="s">
        <v>97</v>
      </c>
      <c r="E18" s="127" t="s">
        <v>97</v>
      </c>
      <c r="F18" s="127" t="s">
        <v>97</v>
      </c>
      <c r="G18" s="126"/>
      <c r="H18" s="127">
        <v>18</v>
      </c>
      <c r="I18" s="128">
        <v>21316.6</v>
      </c>
      <c r="J18" s="129" t="s">
        <v>98</v>
      </c>
      <c r="K18" s="126"/>
      <c r="L18" s="127" t="s">
        <v>97</v>
      </c>
      <c r="M18" s="126"/>
      <c r="N18" s="130" t="s">
        <v>99</v>
      </c>
      <c r="O18" s="131"/>
      <c r="T18" s="123"/>
    </row>
    <row r="19" spans="1:20" x14ac:dyDescent="0.25">
      <c r="A19" s="131"/>
      <c r="B19" s="125" t="s">
        <v>100</v>
      </c>
      <c r="C19" s="99"/>
      <c r="D19" s="127" t="s">
        <v>97</v>
      </c>
      <c r="E19" s="127" t="s">
        <v>97</v>
      </c>
      <c r="F19" s="127" t="s">
        <v>97</v>
      </c>
      <c r="G19" s="126"/>
      <c r="H19" s="127">
        <v>214</v>
      </c>
      <c r="I19" s="128">
        <v>253203.7</v>
      </c>
      <c r="J19" s="129">
        <f t="shared" si="0"/>
        <v>0.6</v>
      </c>
      <c r="K19" s="126"/>
      <c r="L19" s="127" t="s">
        <v>97</v>
      </c>
      <c r="M19" s="126"/>
      <c r="N19" s="130" t="s">
        <v>101</v>
      </c>
      <c r="O19" s="131"/>
      <c r="T19" s="123"/>
    </row>
    <row r="20" spans="1:20" x14ac:dyDescent="0.25">
      <c r="A20" s="132"/>
      <c r="B20" s="125" t="s">
        <v>102</v>
      </c>
      <c r="C20" s="99"/>
      <c r="D20" s="127" t="s">
        <v>97</v>
      </c>
      <c r="E20" s="127" t="s">
        <v>97</v>
      </c>
      <c r="F20" s="127" t="s">
        <v>97</v>
      </c>
      <c r="G20" s="126"/>
      <c r="H20" s="127">
        <v>165.7</v>
      </c>
      <c r="I20" s="128">
        <v>195961.60000000001</v>
      </c>
      <c r="J20" s="129">
        <f t="shared" si="0"/>
        <v>0.5</v>
      </c>
      <c r="K20" s="126"/>
      <c r="L20" s="127" t="s">
        <v>97</v>
      </c>
      <c r="M20" s="126"/>
      <c r="N20" s="130" t="s">
        <v>103</v>
      </c>
      <c r="O20" s="132"/>
      <c r="T20" s="123"/>
    </row>
    <row r="21" spans="1:20" x14ac:dyDescent="0.25">
      <c r="A21" s="133" t="s">
        <v>104</v>
      </c>
      <c r="B21" s="134"/>
      <c r="C21" s="135"/>
      <c r="D21" s="136">
        <f>SUM(D9:D17)</f>
        <v>4046</v>
      </c>
      <c r="E21" s="136">
        <f>SUM(E9:E17)</f>
        <v>4787790.3000000007</v>
      </c>
      <c r="F21" s="136">
        <f>SUM(F9:F17)</f>
        <v>13.8</v>
      </c>
      <c r="G21" s="137"/>
      <c r="H21" s="136">
        <f>SUM(H9:H20)</f>
        <v>6283.4000000000005</v>
      </c>
      <c r="I21" s="136">
        <f>SUM(I9:I20)</f>
        <v>7508688.8999999985</v>
      </c>
      <c r="J21" s="136">
        <f>SUM(J9:J20)</f>
        <v>18.600000000000001</v>
      </c>
      <c r="K21" s="137"/>
      <c r="L21" s="136">
        <f t="shared" ref="L21:L34" si="2">((I21/E21)-1)*100</f>
        <v>56.829945121029994</v>
      </c>
      <c r="M21" s="137"/>
      <c r="N21" s="138" t="s">
        <v>105</v>
      </c>
      <c r="O21" s="139"/>
      <c r="T21" s="123"/>
    </row>
    <row r="22" spans="1:20" x14ac:dyDescent="0.25">
      <c r="A22" s="124" t="s">
        <v>106</v>
      </c>
      <c r="B22" s="125" t="s">
        <v>107</v>
      </c>
      <c r="C22" s="99"/>
      <c r="D22" s="127">
        <v>16746.3</v>
      </c>
      <c r="E22" s="128">
        <v>19815890.100000001</v>
      </c>
      <c r="F22" s="129">
        <v>57.5</v>
      </c>
      <c r="G22" s="126"/>
      <c r="H22" s="127">
        <v>17141.900000000001</v>
      </c>
      <c r="I22" s="128">
        <v>20286272.800000001</v>
      </c>
      <c r="J22" s="129">
        <f t="shared" ref="J22:J32" si="3">ROUND((I22/$I$34*100),1)</f>
        <v>50.1</v>
      </c>
      <c r="K22" s="126"/>
      <c r="L22" s="129">
        <f t="shared" si="2"/>
        <v>2.3737651835281426</v>
      </c>
      <c r="M22" s="126"/>
      <c r="N22" s="130" t="s">
        <v>108</v>
      </c>
      <c r="O22" s="124" t="s">
        <v>109</v>
      </c>
      <c r="T22" s="123"/>
    </row>
    <row r="23" spans="1:20" x14ac:dyDescent="0.25">
      <c r="A23" s="131"/>
      <c r="B23" s="125" t="s">
        <v>110</v>
      </c>
      <c r="C23" s="99"/>
      <c r="D23" s="127">
        <v>20.9</v>
      </c>
      <c r="E23" s="128">
        <v>24712</v>
      </c>
      <c r="F23" s="129">
        <v>0.1</v>
      </c>
      <c r="G23" s="126"/>
      <c r="H23" s="127">
        <v>42</v>
      </c>
      <c r="I23" s="128">
        <v>49735.4</v>
      </c>
      <c r="J23" s="129">
        <f t="shared" si="3"/>
        <v>0.1</v>
      </c>
      <c r="K23" s="126"/>
      <c r="L23" s="129">
        <f t="shared" si="2"/>
        <v>101.26011654257043</v>
      </c>
      <c r="M23" s="126"/>
      <c r="N23" s="130" t="s">
        <v>111</v>
      </c>
      <c r="O23" s="131"/>
      <c r="T23" s="123"/>
    </row>
    <row r="24" spans="1:20" x14ac:dyDescent="0.25">
      <c r="A24" s="131"/>
      <c r="B24" s="125" t="s">
        <v>112</v>
      </c>
      <c r="C24" s="99"/>
      <c r="D24" s="127">
        <v>9.6</v>
      </c>
      <c r="E24" s="128">
        <v>11402.8</v>
      </c>
      <c r="F24" s="129">
        <v>0</v>
      </c>
      <c r="G24" s="126"/>
      <c r="H24" s="127">
        <v>35</v>
      </c>
      <c r="I24" s="128">
        <v>41349.4</v>
      </c>
      <c r="J24" s="129">
        <f t="shared" si="3"/>
        <v>0.1</v>
      </c>
      <c r="K24" s="126"/>
      <c r="L24" s="129">
        <f t="shared" si="2"/>
        <v>262.62496930578459</v>
      </c>
      <c r="M24" s="126"/>
      <c r="N24" s="130" t="s">
        <v>113</v>
      </c>
      <c r="O24" s="131"/>
      <c r="T24" s="123"/>
    </row>
    <row r="25" spans="1:20" x14ac:dyDescent="0.25">
      <c r="A25" s="131"/>
      <c r="B25" s="125" t="s">
        <v>114</v>
      </c>
      <c r="C25" s="99"/>
      <c r="D25" s="127">
        <v>4953.1000000000004</v>
      </c>
      <c r="E25" s="128">
        <v>5864336.5</v>
      </c>
      <c r="F25" s="129">
        <v>17</v>
      </c>
      <c r="G25" s="126"/>
      <c r="H25" s="127">
        <v>396.7</v>
      </c>
      <c r="I25" s="128">
        <v>470403.4</v>
      </c>
      <c r="J25" s="129">
        <f t="shared" si="3"/>
        <v>1.2</v>
      </c>
      <c r="K25" s="126"/>
      <c r="L25" s="129">
        <f t="shared" si="2"/>
        <v>-91.978574217219631</v>
      </c>
      <c r="M25" s="126"/>
      <c r="N25" s="130" t="s">
        <v>115</v>
      </c>
      <c r="O25" s="131"/>
      <c r="T25" s="123"/>
    </row>
    <row r="26" spans="1:20" x14ac:dyDescent="0.25">
      <c r="A26" s="131"/>
      <c r="B26" s="125" t="s">
        <v>116</v>
      </c>
      <c r="C26" s="99"/>
      <c r="D26" s="127">
        <v>2731.2</v>
      </c>
      <c r="E26" s="128">
        <v>3232659.7</v>
      </c>
      <c r="F26" s="129">
        <v>9.4</v>
      </c>
      <c r="G26" s="126"/>
      <c r="H26" s="127">
        <v>3275.1</v>
      </c>
      <c r="I26" s="128">
        <v>3877310.9</v>
      </c>
      <c r="J26" s="129">
        <f t="shared" si="3"/>
        <v>9.6</v>
      </c>
      <c r="K26" s="126"/>
      <c r="L26" s="129">
        <f t="shared" si="2"/>
        <v>19.941820662409949</v>
      </c>
      <c r="M26" s="126"/>
      <c r="N26" s="130" t="s">
        <v>117</v>
      </c>
      <c r="O26" s="131"/>
      <c r="T26" s="123"/>
    </row>
    <row r="27" spans="1:20" x14ac:dyDescent="0.25">
      <c r="A27" s="131"/>
      <c r="B27" s="125" t="s">
        <v>118</v>
      </c>
      <c r="C27" s="99"/>
      <c r="D27" s="127" t="s">
        <v>97</v>
      </c>
      <c r="E27" s="127" t="s">
        <v>97</v>
      </c>
      <c r="F27" s="127" t="s">
        <v>97</v>
      </c>
      <c r="G27" s="126"/>
      <c r="H27" s="127">
        <v>6027.4</v>
      </c>
      <c r="I27" s="128">
        <v>7135697.2000000002</v>
      </c>
      <c r="J27" s="129">
        <f t="shared" si="3"/>
        <v>17.600000000000001</v>
      </c>
      <c r="K27" s="126"/>
      <c r="L27" s="127" t="s">
        <v>97</v>
      </c>
      <c r="M27" s="126"/>
      <c r="N27" s="130" t="s">
        <v>119</v>
      </c>
      <c r="O27" s="131"/>
      <c r="T27" s="123"/>
    </row>
    <row r="28" spans="1:20" x14ac:dyDescent="0.25">
      <c r="A28" s="132"/>
      <c r="B28" s="125" t="s">
        <v>120</v>
      </c>
      <c r="C28" s="99"/>
      <c r="D28" s="127" t="s">
        <v>97</v>
      </c>
      <c r="E28" s="127" t="s">
        <v>97</v>
      </c>
      <c r="F28" s="127" t="s">
        <v>97</v>
      </c>
      <c r="G28" s="126"/>
      <c r="H28" s="127">
        <v>9.1999999999999993</v>
      </c>
      <c r="I28" s="128">
        <v>10892</v>
      </c>
      <c r="J28" s="129">
        <f t="shared" si="3"/>
        <v>0</v>
      </c>
      <c r="K28" s="126"/>
      <c r="L28" s="127" t="s">
        <v>97</v>
      </c>
      <c r="M28" s="126"/>
      <c r="N28" s="130" t="s">
        <v>121</v>
      </c>
      <c r="O28" s="132"/>
      <c r="T28" s="123"/>
    </row>
    <row r="29" spans="1:20" x14ac:dyDescent="0.25">
      <c r="A29" s="133" t="s">
        <v>104</v>
      </c>
      <c r="B29" s="134"/>
      <c r="C29" s="135"/>
      <c r="D29" s="136">
        <f>SUM(D22:D26)</f>
        <v>24461.100000000002</v>
      </c>
      <c r="E29" s="136">
        <f t="shared" ref="E29:F29" si="4">SUM(E22:E26)</f>
        <v>28949001.100000001</v>
      </c>
      <c r="F29" s="136">
        <f t="shared" si="4"/>
        <v>84</v>
      </c>
      <c r="G29" s="137"/>
      <c r="H29" s="136">
        <f>SUM(H22:H28)</f>
        <v>26927.3</v>
      </c>
      <c r="I29" s="136">
        <f>SUM(I22:I28)</f>
        <v>31871661.099999994</v>
      </c>
      <c r="J29" s="136">
        <f>SUM(J22:J28)</f>
        <v>78.700000000000017</v>
      </c>
      <c r="K29" s="137"/>
      <c r="L29" s="136">
        <f t="shared" si="2"/>
        <v>10.095892393330264</v>
      </c>
      <c r="M29" s="137"/>
      <c r="N29" s="138" t="s">
        <v>105</v>
      </c>
      <c r="O29" s="139"/>
      <c r="T29" s="123"/>
    </row>
    <row r="30" spans="1:20" x14ac:dyDescent="0.25">
      <c r="A30" s="124" t="s">
        <v>122</v>
      </c>
      <c r="B30" s="125" t="s">
        <v>123</v>
      </c>
      <c r="C30" s="99"/>
      <c r="D30" s="127">
        <v>494</v>
      </c>
      <c r="E30" s="128">
        <v>584451.1</v>
      </c>
      <c r="F30" s="129">
        <v>1.7</v>
      </c>
      <c r="G30" s="126"/>
      <c r="H30" s="127">
        <v>818.5</v>
      </c>
      <c r="I30" s="128">
        <v>968423.1</v>
      </c>
      <c r="J30" s="129">
        <f t="shared" si="3"/>
        <v>2.4</v>
      </c>
      <c r="K30" s="126"/>
      <c r="L30" s="129">
        <f t="shared" si="2"/>
        <v>65.697883022206653</v>
      </c>
      <c r="M30" s="126"/>
      <c r="N30" s="130" t="s">
        <v>124</v>
      </c>
      <c r="O30" s="124" t="s">
        <v>125</v>
      </c>
      <c r="T30" s="123"/>
    </row>
    <row r="31" spans="1:20" x14ac:dyDescent="0.25">
      <c r="A31" s="131"/>
      <c r="B31" s="125" t="s">
        <v>126</v>
      </c>
      <c r="C31" s="99"/>
      <c r="D31" s="127">
        <v>136.19999999999999</v>
      </c>
      <c r="E31" s="128">
        <v>161133.1</v>
      </c>
      <c r="F31" s="129">
        <v>0.5</v>
      </c>
      <c r="G31" s="126"/>
      <c r="H31" s="127">
        <v>46.3</v>
      </c>
      <c r="I31" s="128">
        <v>54772.1</v>
      </c>
      <c r="J31" s="129">
        <f t="shared" si="3"/>
        <v>0.1</v>
      </c>
      <c r="K31" s="126"/>
      <c r="L31" s="129">
        <f t="shared" si="2"/>
        <v>-66.008163437555666</v>
      </c>
      <c r="M31" s="126"/>
      <c r="N31" s="130" t="s">
        <v>127</v>
      </c>
      <c r="O31" s="131"/>
      <c r="T31" s="123"/>
    </row>
    <row r="32" spans="1:20" x14ac:dyDescent="0.25">
      <c r="A32" s="132"/>
      <c r="B32" s="140" t="s">
        <v>128</v>
      </c>
      <c r="C32" s="99"/>
      <c r="D32" s="127" t="s">
        <v>97</v>
      </c>
      <c r="E32" s="127" t="s">
        <v>97</v>
      </c>
      <c r="F32" s="127" t="s">
        <v>97</v>
      </c>
      <c r="G32" s="126"/>
      <c r="H32" s="141">
        <v>63.8</v>
      </c>
      <c r="I32" s="141">
        <v>75567.700000000012</v>
      </c>
      <c r="J32" s="129">
        <f t="shared" si="3"/>
        <v>0.2</v>
      </c>
      <c r="K32" s="126"/>
      <c r="L32" s="127" t="s">
        <v>97</v>
      </c>
      <c r="M32" s="126"/>
      <c r="N32" s="142" t="s">
        <v>129</v>
      </c>
      <c r="O32" s="132"/>
      <c r="T32" s="123"/>
    </row>
    <row r="33" spans="1:20" x14ac:dyDescent="0.25">
      <c r="A33" s="133" t="s">
        <v>104</v>
      </c>
      <c r="B33" s="134"/>
      <c r="C33" s="135"/>
      <c r="D33" s="136">
        <f>SUM(D30:D31)</f>
        <v>630.20000000000005</v>
      </c>
      <c r="E33" s="136">
        <f t="shared" ref="E33:F33" si="5">SUM(E30:E31)</f>
        <v>745584.2</v>
      </c>
      <c r="F33" s="136">
        <f t="shared" si="5"/>
        <v>2.2000000000000002</v>
      </c>
      <c r="G33" s="137"/>
      <c r="H33" s="136">
        <f>SUM(H30:H32)</f>
        <v>928.59999999999991</v>
      </c>
      <c r="I33" s="136">
        <f t="shared" ref="I33:J33" si="6">SUM(I30:I32)</f>
        <v>1098762.8999999999</v>
      </c>
      <c r="J33" s="136">
        <f t="shared" si="6"/>
        <v>2.7</v>
      </c>
      <c r="K33" s="137"/>
      <c r="L33" s="136">
        <f t="shared" si="2"/>
        <v>47.369391679705664</v>
      </c>
      <c r="M33" s="137"/>
      <c r="N33" s="138" t="s">
        <v>105</v>
      </c>
      <c r="O33" s="139"/>
      <c r="T33" s="123"/>
    </row>
    <row r="34" spans="1:20" x14ac:dyDescent="0.25">
      <c r="A34" s="143" t="s">
        <v>59</v>
      </c>
      <c r="B34" s="144"/>
      <c r="C34" s="145"/>
      <c r="D34" s="146">
        <f>SUM(D21,D29,D33)</f>
        <v>29137.300000000003</v>
      </c>
      <c r="E34" s="146">
        <f t="shared" ref="E34:F34" si="7">SUM(E21,E29,E33)</f>
        <v>34482375.600000009</v>
      </c>
      <c r="F34" s="146">
        <f t="shared" si="7"/>
        <v>100</v>
      </c>
      <c r="G34" s="147"/>
      <c r="H34" s="146">
        <v>34139.300000000003</v>
      </c>
      <c r="I34" s="146">
        <v>40479112.899999999</v>
      </c>
      <c r="J34" s="146">
        <f>SUM(J9:J20,J22:J28,J30:J32)</f>
        <v>99.999999999999986</v>
      </c>
      <c r="K34" s="147"/>
      <c r="L34" s="148">
        <f t="shared" si="2"/>
        <v>17.390731339287392</v>
      </c>
      <c r="M34" s="147"/>
      <c r="N34" s="149" t="s">
        <v>130</v>
      </c>
      <c r="O34" s="150"/>
      <c r="T34" s="123"/>
    </row>
    <row r="37" spans="1:20" x14ac:dyDescent="0.25">
      <c r="H37" s="152"/>
      <c r="I37" s="152"/>
      <c r="J37" s="152"/>
    </row>
    <row r="38" spans="1:20" x14ac:dyDescent="0.25">
      <c r="H38" s="152"/>
      <c r="I38" s="152"/>
      <c r="J38" s="152"/>
    </row>
    <row r="40" spans="1:20" x14ac:dyDescent="0.25">
      <c r="J40" s="123"/>
    </row>
  </sheetData>
  <mergeCells count="26">
    <mergeCell ref="A33:B33"/>
    <mergeCell ref="N33:O33"/>
    <mergeCell ref="A34:B34"/>
    <mergeCell ref="N34:O34"/>
    <mergeCell ref="A22:A28"/>
    <mergeCell ref="O22:O28"/>
    <mergeCell ref="A29:B29"/>
    <mergeCell ref="N29:O29"/>
    <mergeCell ref="A30:A32"/>
    <mergeCell ref="O30:O32"/>
    <mergeCell ref="J7:J8"/>
    <mergeCell ref="L7:L8"/>
    <mergeCell ref="A9:A20"/>
    <mergeCell ref="O9:O20"/>
    <mergeCell ref="A21:B21"/>
    <mergeCell ref="N21:O21"/>
    <mergeCell ref="A1:O1"/>
    <mergeCell ref="A2:O2"/>
    <mergeCell ref="A4:A8"/>
    <mergeCell ref="B4:B8"/>
    <mergeCell ref="D4:F4"/>
    <mergeCell ref="H4:J4"/>
    <mergeCell ref="L4:L6"/>
    <mergeCell ref="N4:N8"/>
    <mergeCell ref="O4:O8"/>
    <mergeCell ref="F7:F8"/>
  </mergeCells>
  <printOptions horizontalCentered="1"/>
  <pageMargins left="0.45" right="0.45" top="0.5" bottom="0.5" header="0.3" footer="0.3"/>
  <pageSetup paperSize="9" firstPageNumber="20" orientation="landscape" useFirstPageNumber="1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rightToLeft="1" tabSelected="1" workbookViewId="0">
      <selection activeCell="B7" sqref="B7"/>
    </sheetView>
  </sheetViews>
  <sheetFormatPr defaultRowHeight="12.75" x14ac:dyDescent="0.25"/>
  <cols>
    <col min="1" max="1" width="14.85546875" style="40" customWidth="1"/>
    <col min="2" max="2" width="12.7109375" style="40" customWidth="1"/>
    <col min="3" max="3" width="13.28515625" style="40" customWidth="1"/>
    <col min="4" max="4" width="6.42578125" style="40" customWidth="1"/>
    <col min="5" max="5" width="15.7109375" style="82" customWidth="1"/>
    <col min="6" max="6" width="0.42578125" style="83" customWidth="1"/>
    <col min="7" max="7" width="16.5703125" style="84" customWidth="1"/>
    <col min="8" max="8" width="13.140625" style="40" customWidth="1"/>
    <col min="9" max="9" width="13.28515625" style="40" customWidth="1"/>
    <col min="10" max="10" width="7" style="40" customWidth="1"/>
    <col min="11" max="11" width="16.7109375" style="40" customWidth="1"/>
    <col min="12" max="13" width="11.42578125" style="40" bestFit="1" customWidth="1"/>
    <col min="14" max="14" width="16.5703125" style="40" customWidth="1"/>
    <col min="15" max="15" width="19.85546875" style="40" customWidth="1"/>
    <col min="16" max="253" width="9.140625" style="40"/>
    <col min="254" max="254" width="14.42578125" style="40" customWidth="1"/>
    <col min="255" max="255" width="13.85546875" style="40" customWidth="1"/>
    <col min="256" max="256" width="13.42578125" style="40" customWidth="1"/>
    <col min="257" max="257" width="8.42578125" style="40" customWidth="1"/>
    <col min="258" max="258" width="13.7109375" style="40" customWidth="1"/>
    <col min="259" max="259" width="0.7109375" style="40" customWidth="1"/>
    <col min="260" max="260" width="14.28515625" style="40" customWidth="1"/>
    <col min="261" max="261" width="13.42578125" style="40" customWidth="1"/>
    <col min="262" max="262" width="15.5703125" style="40" customWidth="1"/>
    <col min="263" max="263" width="9.140625" style="40"/>
    <col min="264" max="264" width="16" style="40" customWidth="1"/>
    <col min="265" max="509" width="9.140625" style="40"/>
    <col min="510" max="510" width="14.42578125" style="40" customWidth="1"/>
    <col min="511" max="511" width="13.85546875" style="40" customWidth="1"/>
    <col min="512" max="512" width="13.42578125" style="40" customWidth="1"/>
    <col min="513" max="513" width="8.42578125" style="40" customWidth="1"/>
    <col min="514" max="514" width="13.7109375" style="40" customWidth="1"/>
    <col min="515" max="515" width="0.7109375" style="40" customWidth="1"/>
    <col min="516" max="516" width="14.28515625" style="40" customWidth="1"/>
    <col min="517" max="517" width="13.42578125" style="40" customWidth="1"/>
    <col min="518" max="518" width="15.5703125" style="40" customWidth="1"/>
    <col min="519" max="519" width="9.140625" style="40"/>
    <col min="520" max="520" width="16" style="40" customWidth="1"/>
    <col min="521" max="765" width="9.140625" style="40"/>
    <col min="766" max="766" width="14.42578125" style="40" customWidth="1"/>
    <col min="767" max="767" width="13.85546875" style="40" customWidth="1"/>
    <col min="768" max="768" width="13.42578125" style="40" customWidth="1"/>
    <col min="769" max="769" width="8.42578125" style="40" customWidth="1"/>
    <col min="770" max="770" width="13.7109375" style="40" customWidth="1"/>
    <col min="771" max="771" width="0.7109375" style="40" customWidth="1"/>
    <col min="772" max="772" width="14.28515625" style="40" customWidth="1"/>
    <col min="773" max="773" width="13.42578125" style="40" customWidth="1"/>
    <col min="774" max="774" width="15.5703125" style="40" customWidth="1"/>
    <col min="775" max="775" width="9.140625" style="40"/>
    <col min="776" max="776" width="16" style="40" customWidth="1"/>
    <col min="777" max="1021" width="9.140625" style="40"/>
    <col min="1022" max="1022" width="14.42578125" style="40" customWidth="1"/>
    <col min="1023" max="1023" width="13.85546875" style="40" customWidth="1"/>
    <col min="1024" max="1024" width="13.42578125" style="40" customWidth="1"/>
    <col min="1025" max="1025" width="8.42578125" style="40" customWidth="1"/>
    <col min="1026" max="1026" width="13.7109375" style="40" customWidth="1"/>
    <col min="1027" max="1027" width="0.7109375" style="40" customWidth="1"/>
    <col min="1028" max="1028" width="14.28515625" style="40" customWidth="1"/>
    <col min="1029" max="1029" width="13.42578125" style="40" customWidth="1"/>
    <col min="1030" max="1030" width="15.5703125" style="40" customWidth="1"/>
    <col min="1031" max="1031" width="9.140625" style="40"/>
    <col min="1032" max="1032" width="16" style="40" customWidth="1"/>
    <col min="1033" max="1277" width="9.140625" style="40"/>
    <col min="1278" max="1278" width="14.42578125" style="40" customWidth="1"/>
    <col min="1279" max="1279" width="13.85546875" style="40" customWidth="1"/>
    <col min="1280" max="1280" width="13.42578125" style="40" customWidth="1"/>
    <col min="1281" max="1281" width="8.42578125" style="40" customWidth="1"/>
    <col min="1282" max="1282" width="13.7109375" style="40" customWidth="1"/>
    <col min="1283" max="1283" width="0.7109375" style="40" customWidth="1"/>
    <col min="1284" max="1284" width="14.28515625" style="40" customWidth="1"/>
    <col min="1285" max="1285" width="13.42578125" style="40" customWidth="1"/>
    <col min="1286" max="1286" width="15.5703125" style="40" customWidth="1"/>
    <col min="1287" max="1287" width="9.140625" style="40"/>
    <col min="1288" max="1288" width="16" style="40" customWidth="1"/>
    <col min="1289" max="1533" width="9.140625" style="40"/>
    <col min="1534" max="1534" width="14.42578125" style="40" customWidth="1"/>
    <col min="1535" max="1535" width="13.85546875" style="40" customWidth="1"/>
    <col min="1536" max="1536" width="13.42578125" style="40" customWidth="1"/>
    <col min="1537" max="1537" width="8.42578125" style="40" customWidth="1"/>
    <col min="1538" max="1538" width="13.7109375" style="40" customWidth="1"/>
    <col min="1539" max="1539" width="0.7109375" style="40" customWidth="1"/>
    <col min="1540" max="1540" width="14.28515625" style="40" customWidth="1"/>
    <col min="1541" max="1541" width="13.42578125" style="40" customWidth="1"/>
    <col min="1542" max="1542" width="15.5703125" style="40" customWidth="1"/>
    <col min="1543" max="1543" width="9.140625" style="40"/>
    <col min="1544" max="1544" width="16" style="40" customWidth="1"/>
    <col min="1545" max="1789" width="9.140625" style="40"/>
    <col min="1790" max="1790" width="14.42578125" style="40" customWidth="1"/>
    <col min="1791" max="1791" width="13.85546875" style="40" customWidth="1"/>
    <col min="1792" max="1792" width="13.42578125" style="40" customWidth="1"/>
    <col min="1793" max="1793" width="8.42578125" style="40" customWidth="1"/>
    <col min="1794" max="1794" width="13.7109375" style="40" customWidth="1"/>
    <col min="1795" max="1795" width="0.7109375" style="40" customWidth="1"/>
    <col min="1796" max="1796" width="14.28515625" style="40" customWidth="1"/>
    <col min="1797" max="1797" width="13.42578125" style="40" customWidth="1"/>
    <col min="1798" max="1798" width="15.5703125" style="40" customWidth="1"/>
    <col min="1799" max="1799" width="9.140625" style="40"/>
    <col min="1800" max="1800" width="16" style="40" customWidth="1"/>
    <col min="1801" max="2045" width="9.140625" style="40"/>
    <col min="2046" max="2046" width="14.42578125" style="40" customWidth="1"/>
    <col min="2047" max="2047" width="13.85546875" style="40" customWidth="1"/>
    <col min="2048" max="2048" width="13.42578125" style="40" customWidth="1"/>
    <col min="2049" max="2049" width="8.42578125" style="40" customWidth="1"/>
    <col min="2050" max="2050" width="13.7109375" style="40" customWidth="1"/>
    <col min="2051" max="2051" width="0.7109375" style="40" customWidth="1"/>
    <col min="2052" max="2052" width="14.28515625" style="40" customWidth="1"/>
    <col min="2053" max="2053" width="13.42578125" style="40" customWidth="1"/>
    <col min="2054" max="2054" width="15.5703125" style="40" customWidth="1"/>
    <col min="2055" max="2055" width="9.140625" style="40"/>
    <col min="2056" max="2056" width="16" style="40" customWidth="1"/>
    <col min="2057" max="2301" width="9.140625" style="40"/>
    <col min="2302" max="2302" width="14.42578125" style="40" customWidth="1"/>
    <col min="2303" max="2303" width="13.85546875" style="40" customWidth="1"/>
    <col min="2304" max="2304" width="13.42578125" style="40" customWidth="1"/>
    <col min="2305" max="2305" width="8.42578125" style="40" customWidth="1"/>
    <col min="2306" max="2306" width="13.7109375" style="40" customWidth="1"/>
    <col min="2307" max="2307" width="0.7109375" style="40" customWidth="1"/>
    <col min="2308" max="2308" width="14.28515625" style="40" customWidth="1"/>
    <col min="2309" max="2309" width="13.42578125" style="40" customWidth="1"/>
    <col min="2310" max="2310" width="15.5703125" style="40" customWidth="1"/>
    <col min="2311" max="2311" width="9.140625" style="40"/>
    <col min="2312" max="2312" width="16" style="40" customWidth="1"/>
    <col min="2313" max="2557" width="9.140625" style="40"/>
    <col min="2558" max="2558" width="14.42578125" style="40" customWidth="1"/>
    <col min="2559" max="2559" width="13.85546875" style="40" customWidth="1"/>
    <col min="2560" max="2560" width="13.42578125" style="40" customWidth="1"/>
    <col min="2561" max="2561" width="8.42578125" style="40" customWidth="1"/>
    <col min="2562" max="2562" width="13.7109375" style="40" customWidth="1"/>
    <col min="2563" max="2563" width="0.7109375" style="40" customWidth="1"/>
    <col min="2564" max="2564" width="14.28515625" style="40" customWidth="1"/>
    <col min="2565" max="2565" width="13.42578125" style="40" customWidth="1"/>
    <col min="2566" max="2566" width="15.5703125" style="40" customWidth="1"/>
    <col min="2567" max="2567" width="9.140625" style="40"/>
    <col min="2568" max="2568" width="16" style="40" customWidth="1"/>
    <col min="2569" max="2813" width="9.140625" style="40"/>
    <col min="2814" max="2814" width="14.42578125" style="40" customWidth="1"/>
    <col min="2815" max="2815" width="13.85546875" style="40" customWidth="1"/>
    <col min="2816" max="2816" width="13.42578125" style="40" customWidth="1"/>
    <col min="2817" max="2817" width="8.42578125" style="40" customWidth="1"/>
    <col min="2818" max="2818" width="13.7109375" style="40" customWidth="1"/>
    <col min="2819" max="2819" width="0.7109375" style="40" customWidth="1"/>
    <col min="2820" max="2820" width="14.28515625" style="40" customWidth="1"/>
    <col min="2821" max="2821" width="13.42578125" style="40" customWidth="1"/>
    <col min="2822" max="2822" width="15.5703125" style="40" customWidth="1"/>
    <col min="2823" max="2823" width="9.140625" style="40"/>
    <col min="2824" max="2824" width="16" style="40" customWidth="1"/>
    <col min="2825" max="3069" width="9.140625" style="40"/>
    <col min="3070" max="3070" width="14.42578125" style="40" customWidth="1"/>
    <col min="3071" max="3071" width="13.85546875" style="40" customWidth="1"/>
    <col min="3072" max="3072" width="13.42578125" style="40" customWidth="1"/>
    <col min="3073" max="3073" width="8.42578125" style="40" customWidth="1"/>
    <col min="3074" max="3074" width="13.7109375" style="40" customWidth="1"/>
    <col min="3075" max="3075" width="0.7109375" style="40" customWidth="1"/>
    <col min="3076" max="3076" width="14.28515625" style="40" customWidth="1"/>
    <col min="3077" max="3077" width="13.42578125" style="40" customWidth="1"/>
    <col min="3078" max="3078" width="15.5703125" style="40" customWidth="1"/>
    <col min="3079" max="3079" width="9.140625" style="40"/>
    <col min="3080" max="3080" width="16" style="40" customWidth="1"/>
    <col min="3081" max="3325" width="9.140625" style="40"/>
    <col min="3326" max="3326" width="14.42578125" style="40" customWidth="1"/>
    <col min="3327" max="3327" width="13.85546875" style="40" customWidth="1"/>
    <col min="3328" max="3328" width="13.42578125" style="40" customWidth="1"/>
    <col min="3329" max="3329" width="8.42578125" style="40" customWidth="1"/>
    <col min="3330" max="3330" width="13.7109375" style="40" customWidth="1"/>
    <col min="3331" max="3331" width="0.7109375" style="40" customWidth="1"/>
    <col min="3332" max="3332" width="14.28515625" style="40" customWidth="1"/>
    <col min="3333" max="3333" width="13.42578125" style="40" customWidth="1"/>
    <col min="3334" max="3334" width="15.5703125" style="40" customWidth="1"/>
    <col min="3335" max="3335" width="9.140625" style="40"/>
    <col min="3336" max="3336" width="16" style="40" customWidth="1"/>
    <col min="3337" max="3581" width="9.140625" style="40"/>
    <col min="3582" max="3582" width="14.42578125" style="40" customWidth="1"/>
    <col min="3583" max="3583" width="13.85546875" style="40" customWidth="1"/>
    <col min="3584" max="3584" width="13.42578125" style="40" customWidth="1"/>
    <col min="3585" max="3585" width="8.42578125" style="40" customWidth="1"/>
    <col min="3586" max="3586" width="13.7109375" style="40" customWidth="1"/>
    <col min="3587" max="3587" width="0.7109375" style="40" customWidth="1"/>
    <col min="3588" max="3588" width="14.28515625" style="40" customWidth="1"/>
    <col min="3589" max="3589" width="13.42578125" style="40" customWidth="1"/>
    <col min="3590" max="3590" width="15.5703125" style="40" customWidth="1"/>
    <col min="3591" max="3591" width="9.140625" style="40"/>
    <col min="3592" max="3592" width="16" style="40" customWidth="1"/>
    <col min="3593" max="3837" width="9.140625" style="40"/>
    <col min="3838" max="3838" width="14.42578125" style="40" customWidth="1"/>
    <col min="3839" max="3839" width="13.85546875" style="40" customWidth="1"/>
    <col min="3840" max="3840" width="13.42578125" style="40" customWidth="1"/>
    <col min="3841" max="3841" width="8.42578125" style="40" customWidth="1"/>
    <col min="3842" max="3842" width="13.7109375" style="40" customWidth="1"/>
    <col min="3843" max="3843" width="0.7109375" style="40" customWidth="1"/>
    <col min="3844" max="3844" width="14.28515625" style="40" customWidth="1"/>
    <col min="3845" max="3845" width="13.42578125" style="40" customWidth="1"/>
    <col min="3846" max="3846" width="15.5703125" style="40" customWidth="1"/>
    <col min="3847" max="3847" width="9.140625" style="40"/>
    <col min="3848" max="3848" width="16" style="40" customWidth="1"/>
    <col min="3849" max="4093" width="9.140625" style="40"/>
    <col min="4094" max="4094" width="14.42578125" style="40" customWidth="1"/>
    <col min="4095" max="4095" width="13.85546875" style="40" customWidth="1"/>
    <col min="4096" max="4096" width="13.42578125" style="40" customWidth="1"/>
    <col min="4097" max="4097" width="8.42578125" style="40" customWidth="1"/>
    <col min="4098" max="4098" width="13.7109375" style="40" customWidth="1"/>
    <col min="4099" max="4099" width="0.7109375" style="40" customWidth="1"/>
    <col min="4100" max="4100" width="14.28515625" style="40" customWidth="1"/>
    <col min="4101" max="4101" width="13.42578125" style="40" customWidth="1"/>
    <col min="4102" max="4102" width="15.5703125" style="40" customWidth="1"/>
    <col min="4103" max="4103" width="9.140625" style="40"/>
    <col min="4104" max="4104" width="16" style="40" customWidth="1"/>
    <col min="4105" max="4349" width="9.140625" style="40"/>
    <col min="4350" max="4350" width="14.42578125" style="40" customWidth="1"/>
    <col min="4351" max="4351" width="13.85546875" style="40" customWidth="1"/>
    <col min="4352" max="4352" width="13.42578125" style="40" customWidth="1"/>
    <col min="4353" max="4353" width="8.42578125" style="40" customWidth="1"/>
    <col min="4354" max="4354" width="13.7109375" style="40" customWidth="1"/>
    <col min="4355" max="4355" width="0.7109375" style="40" customWidth="1"/>
    <col min="4356" max="4356" width="14.28515625" style="40" customWidth="1"/>
    <col min="4357" max="4357" width="13.42578125" style="40" customWidth="1"/>
    <col min="4358" max="4358" width="15.5703125" style="40" customWidth="1"/>
    <col min="4359" max="4359" width="9.140625" style="40"/>
    <col min="4360" max="4360" width="16" style="40" customWidth="1"/>
    <col min="4361" max="4605" width="9.140625" style="40"/>
    <col min="4606" max="4606" width="14.42578125" style="40" customWidth="1"/>
    <col min="4607" max="4607" width="13.85546875" style="40" customWidth="1"/>
    <col min="4608" max="4608" width="13.42578125" style="40" customWidth="1"/>
    <col min="4609" max="4609" width="8.42578125" style="40" customWidth="1"/>
    <col min="4610" max="4610" width="13.7109375" style="40" customWidth="1"/>
    <col min="4611" max="4611" width="0.7109375" style="40" customWidth="1"/>
    <col min="4612" max="4612" width="14.28515625" style="40" customWidth="1"/>
    <col min="4613" max="4613" width="13.42578125" style="40" customWidth="1"/>
    <col min="4614" max="4614" width="15.5703125" style="40" customWidth="1"/>
    <col min="4615" max="4615" width="9.140625" style="40"/>
    <col min="4616" max="4616" width="16" style="40" customWidth="1"/>
    <col min="4617" max="4861" width="9.140625" style="40"/>
    <col min="4862" max="4862" width="14.42578125" style="40" customWidth="1"/>
    <col min="4863" max="4863" width="13.85546875" style="40" customWidth="1"/>
    <col min="4864" max="4864" width="13.42578125" style="40" customWidth="1"/>
    <col min="4865" max="4865" width="8.42578125" style="40" customWidth="1"/>
    <col min="4866" max="4866" width="13.7109375" style="40" customWidth="1"/>
    <col min="4867" max="4867" width="0.7109375" style="40" customWidth="1"/>
    <col min="4868" max="4868" width="14.28515625" style="40" customWidth="1"/>
    <col min="4869" max="4869" width="13.42578125" style="40" customWidth="1"/>
    <col min="4870" max="4870" width="15.5703125" style="40" customWidth="1"/>
    <col min="4871" max="4871" width="9.140625" style="40"/>
    <col min="4872" max="4872" width="16" style="40" customWidth="1"/>
    <col min="4873" max="5117" width="9.140625" style="40"/>
    <col min="5118" max="5118" width="14.42578125" style="40" customWidth="1"/>
    <col min="5119" max="5119" width="13.85546875" style="40" customWidth="1"/>
    <col min="5120" max="5120" width="13.42578125" style="40" customWidth="1"/>
    <col min="5121" max="5121" width="8.42578125" style="40" customWidth="1"/>
    <col min="5122" max="5122" width="13.7109375" style="40" customWidth="1"/>
    <col min="5123" max="5123" width="0.7109375" style="40" customWidth="1"/>
    <col min="5124" max="5124" width="14.28515625" style="40" customWidth="1"/>
    <col min="5125" max="5125" width="13.42578125" style="40" customWidth="1"/>
    <col min="5126" max="5126" width="15.5703125" style="40" customWidth="1"/>
    <col min="5127" max="5127" width="9.140625" style="40"/>
    <col min="5128" max="5128" width="16" style="40" customWidth="1"/>
    <col min="5129" max="5373" width="9.140625" style="40"/>
    <col min="5374" max="5374" width="14.42578125" style="40" customWidth="1"/>
    <col min="5375" max="5375" width="13.85546875" style="40" customWidth="1"/>
    <col min="5376" max="5376" width="13.42578125" style="40" customWidth="1"/>
    <col min="5377" max="5377" width="8.42578125" style="40" customWidth="1"/>
    <col min="5378" max="5378" width="13.7109375" style="40" customWidth="1"/>
    <col min="5379" max="5379" width="0.7109375" style="40" customWidth="1"/>
    <col min="5380" max="5380" width="14.28515625" style="40" customWidth="1"/>
    <col min="5381" max="5381" width="13.42578125" style="40" customWidth="1"/>
    <col min="5382" max="5382" width="15.5703125" style="40" customWidth="1"/>
    <col min="5383" max="5383" width="9.140625" style="40"/>
    <col min="5384" max="5384" width="16" style="40" customWidth="1"/>
    <col min="5385" max="5629" width="9.140625" style="40"/>
    <col min="5630" max="5630" width="14.42578125" style="40" customWidth="1"/>
    <col min="5631" max="5631" width="13.85546875" style="40" customWidth="1"/>
    <col min="5632" max="5632" width="13.42578125" style="40" customWidth="1"/>
    <col min="5633" max="5633" width="8.42578125" style="40" customWidth="1"/>
    <col min="5634" max="5634" width="13.7109375" style="40" customWidth="1"/>
    <col min="5635" max="5635" width="0.7109375" style="40" customWidth="1"/>
    <col min="5636" max="5636" width="14.28515625" style="40" customWidth="1"/>
    <col min="5637" max="5637" width="13.42578125" style="40" customWidth="1"/>
    <col min="5638" max="5638" width="15.5703125" style="40" customWidth="1"/>
    <col min="5639" max="5639" width="9.140625" style="40"/>
    <col min="5640" max="5640" width="16" style="40" customWidth="1"/>
    <col min="5641" max="5885" width="9.140625" style="40"/>
    <col min="5886" max="5886" width="14.42578125" style="40" customWidth="1"/>
    <col min="5887" max="5887" width="13.85546875" style="40" customWidth="1"/>
    <col min="5888" max="5888" width="13.42578125" style="40" customWidth="1"/>
    <col min="5889" max="5889" width="8.42578125" style="40" customWidth="1"/>
    <col min="5890" max="5890" width="13.7109375" style="40" customWidth="1"/>
    <col min="5891" max="5891" width="0.7109375" style="40" customWidth="1"/>
    <col min="5892" max="5892" width="14.28515625" style="40" customWidth="1"/>
    <col min="5893" max="5893" width="13.42578125" style="40" customWidth="1"/>
    <col min="5894" max="5894" width="15.5703125" style="40" customWidth="1"/>
    <col min="5895" max="5895" width="9.140625" style="40"/>
    <col min="5896" max="5896" width="16" style="40" customWidth="1"/>
    <col min="5897" max="6141" width="9.140625" style="40"/>
    <col min="6142" max="6142" width="14.42578125" style="40" customWidth="1"/>
    <col min="6143" max="6143" width="13.85546875" style="40" customWidth="1"/>
    <col min="6144" max="6144" width="13.42578125" style="40" customWidth="1"/>
    <col min="6145" max="6145" width="8.42578125" style="40" customWidth="1"/>
    <col min="6146" max="6146" width="13.7109375" style="40" customWidth="1"/>
    <col min="6147" max="6147" width="0.7109375" style="40" customWidth="1"/>
    <col min="6148" max="6148" width="14.28515625" style="40" customWidth="1"/>
    <col min="6149" max="6149" width="13.42578125" style="40" customWidth="1"/>
    <col min="6150" max="6150" width="15.5703125" style="40" customWidth="1"/>
    <col min="6151" max="6151" width="9.140625" style="40"/>
    <col min="6152" max="6152" width="16" style="40" customWidth="1"/>
    <col min="6153" max="6397" width="9.140625" style="40"/>
    <col min="6398" max="6398" width="14.42578125" style="40" customWidth="1"/>
    <col min="6399" max="6399" width="13.85546875" style="40" customWidth="1"/>
    <col min="6400" max="6400" width="13.42578125" style="40" customWidth="1"/>
    <col min="6401" max="6401" width="8.42578125" style="40" customWidth="1"/>
    <col min="6402" max="6402" width="13.7109375" style="40" customWidth="1"/>
    <col min="6403" max="6403" width="0.7109375" style="40" customWidth="1"/>
    <col min="6404" max="6404" width="14.28515625" style="40" customWidth="1"/>
    <col min="6405" max="6405" width="13.42578125" style="40" customWidth="1"/>
    <col min="6406" max="6406" width="15.5703125" style="40" customWidth="1"/>
    <col min="6407" max="6407" width="9.140625" style="40"/>
    <col min="6408" max="6408" width="16" style="40" customWidth="1"/>
    <col min="6409" max="6653" width="9.140625" style="40"/>
    <col min="6654" max="6654" width="14.42578125" style="40" customWidth="1"/>
    <col min="6655" max="6655" width="13.85546875" style="40" customWidth="1"/>
    <col min="6656" max="6656" width="13.42578125" style="40" customWidth="1"/>
    <col min="6657" max="6657" width="8.42578125" style="40" customWidth="1"/>
    <col min="6658" max="6658" width="13.7109375" style="40" customWidth="1"/>
    <col min="6659" max="6659" width="0.7109375" style="40" customWidth="1"/>
    <col min="6660" max="6660" width="14.28515625" style="40" customWidth="1"/>
    <col min="6661" max="6661" width="13.42578125" style="40" customWidth="1"/>
    <col min="6662" max="6662" width="15.5703125" style="40" customWidth="1"/>
    <col min="6663" max="6663" width="9.140625" style="40"/>
    <col min="6664" max="6664" width="16" style="40" customWidth="1"/>
    <col min="6665" max="6909" width="9.140625" style="40"/>
    <col min="6910" max="6910" width="14.42578125" style="40" customWidth="1"/>
    <col min="6911" max="6911" width="13.85546875" style="40" customWidth="1"/>
    <col min="6912" max="6912" width="13.42578125" style="40" customWidth="1"/>
    <col min="6913" max="6913" width="8.42578125" style="40" customWidth="1"/>
    <col min="6914" max="6914" width="13.7109375" style="40" customWidth="1"/>
    <col min="6915" max="6915" width="0.7109375" style="40" customWidth="1"/>
    <col min="6916" max="6916" width="14.28515625" style="40" customWidth="1"/>
    <col min="6917" max="6917" width="13.42578125" style="40" customWidth="1"/>
    <col min="6918" max="6918" width="15.5703125" style="40" customWidth="1"/>
    <col min="6919" max="6919" width="9.140625" style="40"/>
    <col min="6920" max="6920" width="16" style="40" customWidth="1"/>
    <col min="6921" max="7165" width="9.140625" style="40"/>
    <col min="7166" max="7166" width="14.42578125" style="40" customWidth="1"/>
    <col min="7167" max="7167" width="13.85546875" style="40" customWidth="1"/>
    <col min="7168" max="7168" width="13.42578125" style="40" customWidth="1"/>
    <col min="7169" max="7169" width="8.42578125" style="40" customWidth="1"/>
    <col min="7170" max="7170" width="13.7109375" style="40" customWidth="1"/>
    <col min="7171" max="7171" width="0.7109375" style="40" customWidth="1"/>
    <col min="7172" max="7172" width="14.28515625" style="40" customWidth="1"/>
    <col min="7173" max="7173" width="13.42578125" style="40" customWidth="1"/>
    <col min="7174" max="7174" width="15.5703125" style="40" customWidth="1"/>
    <col min="7175" max="7175" width="9.140625" style="40"/>
    <col min="7176" max="7176" width="16" style="40" customWidth="1"/>
    <col min="7177" max="7421" width="9.140625" style="40"/>
    <col min="7422" max="7422" width="14.42578125" style="40" customWidth="1"/>
    <col min="7423" max="7423" width="13.85546875" style="40" customWidth="1"/>
    <col min="7424" max="7424" width="13.42578125" style="40" customWidth="1"/>
    <col min="7425" max="7425" width="8.42578125" style="40" customWidth="1"/>
    <col min="7426" max="7426" width="13.7109375" style="40" customWidth="1"/>
    <col min="7427" max="7427" width="0.7109375" style="40" customWidth="1"/>
    <col min="7428" max="7428" width="14.28515625" style="40" customWidth="1"/>
    <col min="7429" max="7429" width="13.42578125" style="40" customWidth="1"/>
    <col min="7430" max="7430" width="15.5703125" style="40" customWidth="1"/>
    <col min="7431" max="7431" width="9.140625" style="40"/>
    <col min="7432" max="7432" width="16" style="40" customWidth="1"/>
    <col min="7433" max="7677" width="9.140625" style="40"/>
    <col min="7678" max="7678" width="14.42578125" style="40" customWidth="1"/>
    <col min="7679" max="7679" width="13.85546875" style="40" customWidth="1"/>
    <col min="7680" max="7680" width="13.42578125" style="40" customWidth="1"/>
    <col min="7681" max="7681" width="8.42578125" style="40" customWidth="1"/>
    <col min="7682" max="7682" width="13.7109375" style="40" customWidth="1"/>
    <col min="7683" max="7683" width="0.7109375" style="40" customWidth="1"/>
    <col min="7684" max="7684" width="14.28515625" style="40" customWidth="1"/>
    <col min="7685" max="7685" width="13.42578125" style="40" customWidth="1"/>
    <col min="7686" max="7686" width="15.5703125" style="40" customWidth="1"/>
    <col min="7687" max="7687" width="9.140625" style="40"/>
    <col min="7688" max="7688" width="16" style="40" customWidth="1"/>
    <col min="7689" max="7933" width="9.140625" style="40"/>
    <col min="7934" max="7934" width="14.42578125" style="40" customWidth="1"/>
    <col min="7935" max="7935" width="13.85546875" style="40" customWidth="1"/>
    <col min="7936" max="7936" width="13.42578125" style="40" customWidth="1"/>
    <col min="7937" max="7937" width="8.42578125" style="40" customWidth="1"/>
    <col min="7938" max="7938" width="13.7109375" style="40" customWidth="1"/>
    <col min="7939" max="7939" width="0.7109375" style="40" customWidth="1"/>
    <col min="7940" max="7940" width="14.28515625" style="40" customWidth="1"/>
    <col min="7941" max="7941" width="13.42578125" style="40" customWidth="1"/>
    <col min="7942" max="7942" width="15.5703125" style="40" customWidth="1"/>
    <col min="7943" max="7943" width="9.140625" style="40"/>
    <col min="7944" max="7944" width="16" style="40" customWidth="1"/>
    <col min="7945" max="8189" width="9.140625" style="40"/>
    <col min="8190" max="8190" width="14.42578125" style="40" customWidth="1"/>
    <col min="8191" max="8191" width="13.85546875" style="40" customWidth="1"/>
    <col min="8192" max="8192" width="13.42578125" style="40" customWidth="1"/>
    <col min="8193" max="8193" width="8.42578125" style="40" customWidth="1"/>
    <col min="8194" max="8194" width="13.7109375" style="40" customWidth="1"/>
    <col min="8195" max="8195" width="0.7109375" style="40" customWidth="1"/>
    <col min="8196" max="8196" width="14.28515625" style="40" customWidth="1"/>
    <col min="8197" max="8197" width="13.42578125" style="40" customWidth="1"/>
    <col min="8198" max="8198" width="15.5703125" style="40" customWidth="1"/>
    <col min="8199" max="8199" width="9.140625" style="40"/>
    <col min="8200" max="8200" width="16" style="40" customWidth="1"/>
    <col min="8201" max="8445" width="9.140625" style="40"/>
    <col min="8446" max="8446" width="14.42578125" style="40" customWidth="1"/>
    <col min="8447" max="8447" width="13.85546875" style="40" customWidth="1"/>
    <col min="8448" max="8448" width="13.42578125" style="40" customWidth="1"/>
    <col min="8449" max="8449" width="8.42578125" style="40" customWidth="1"/>
    <col min="8450" max="8450" width="13.7109375" style="40" customWidth="1"/>
    <col min="8451" max="8451" width="0.7109375" style="40" customWidth="1"/>
    <col min="8452" max="8452" width="14.28515625" style="40" customWidth="1"/>
    <col min="8453" max="8453" width="13.42578125" style="40" customWidth="1"/>
    <col min="8454" max="8454" width="15.5703125" style="40" customWidth="1"/>
    <col min="8455" max="8455" width="9.140625" style="40"/>
    <col min="8456" max="8456" width="16" style="40" customWidth="1"/>
    <col min="8457" max="8701" width="9.140625" style="40"/>
    <col min="8702" max="8702" width="14.42578125" style="40" customWidth="1"/>
    <col min="8703" max="8703" width="13.85546875" style="40" customWidth="1"/>
    <col min="8704" max="8704" width="13.42578125" style="40" customWidth="1"/>
    <col min="8705" max="8705" width="8.42578125" style="40" customWidth="1"/>
    <col min="8706" max="8706" width="13.7109375" style="40" customWidth="1"/>
    <col min="8707" max="8707" width="0.7109375" style="40" customWidth="1"/>
    <col min="8708" max="8708" width="14.28515625" style="40" customWidth="1"/>
    <col min="8709" max="8709" width="13.42578125" style="40" customWidth="1"/>
    <col min="8710" max="8710" width="15.5703125" style="40" customWidth="1"/>
    <col min="8711" max="8711" width="9.140625" style="40"/>
    <col min="8712" max="8712" width="16" style="40" customWidth="1"/>
    <col min="8713" max="8957" width="9.140625" style="40"/>
    <col min="8958" max="8958" width="14.42578125" style="40" customWidth="1"/>
    <col min="8959" max="8959" width="13.85546875" style="40" customWidth="1"/>
    <col min="8960" max="8960" width="13.42578125" style="40" customWidth="1"/>
    <col min="8961" max="8961" width="8.42578125" style="40" customWidth="1"/>
    <col min="8962" max="8962" width="13.7109375" style="40" customWidth="1"/>
    <col min="8963" max="8963" width="0.7109375" style="40" customWidth="1"/>
    <col min="8964" max="8964" width="14.28515625" style="40" customWidth="1"/>
    <col min="8965" max="8965" width="13.42578125" style="40" customWidth="1"/>
    <col min="8966" max="8966" width="15.5703125" style="40" customWidth="1"/>
    <col min="8967" max="8967" width="9.140625" style="40"/>
    <col min="8968" max="8968" width="16" style="40" customWidth="1"/>
    <col min="8969" max="9213" width="9.140625" style="40"/>
    <col min="9214" max="9214" width="14.42578125" style="40" customWidth="1"/>
    <col min="9215" max="9215" width="13.85546875" style="40" customWidth="1"/>
    <col min="9216" max="9216" width="13.42578125" style="40" customWidth="1"/>
    <col min="9217" max="9217" width="8.42578125" style="40" customWidth="1"/>
    <col min="9218" max="9218" width="13.7109375" style="40" customWidth="1"/>
    <col min="9219" max="9219" width="0.7109375" style="40" customWidth="1"/>
    <col min="9220" max="9220" width="14.28515625" style="40" customWidth="1"/>
    <col min="9221" max="9221" width="13.42578125" style="40" customWidth="1"/>
    <col min="9222" max="9222" width="15.5703125" style="40" customWidth="1"/>
    <col min="9223" max="9223" width="9.140625" style="40"/>
    <col min="9224" max="9224" width="16" style="40" customWidth="1"/>
    <col min="9225" max="9469" width="9.140625" style="40"/>
    <col min="9470" max="9470" width="14.42578125" style="40" customWidth="1"/>
    <col min="9471" max="9471" width="13.85546875" style="40" customWidth="1"/>
    <col min="9472" max="9472" width="13.42578125" style="40" customWidth="1"/>
    <col min="9473" max="9473" width="8.42578125" style="40" customWidth="1"/>
    <col min="9474" max="9474" width="13.7109375" style="40" customWidth="1"/>
    <col min="9475" max="9475" width="0.7109375" style="40" customWidth="1"/>
    <col min="9476" max="9476" width="14.28515625" style="40" customWidth="1"/>
    <col min="9477" max="9477" width="13.42578125" style="40" customWidth="1"/>
    <col min="9478" max="9478" width="15.5703125" style="40" customWidth="1"/>
    <col min="9479" max="9479" width="9.140625" style="40"/>
    <col min="9480" max="9480" width="16" style="40" customWidth="1"/>
    <col min="9481" max="9725" width="9.140625" style="40"/>
    <col min="9726" max="9726" width="14.42578125" style="40" customWidth="1"/>
    <col min="9727" max="9727" width="13.85546875" style="40" customWidth="1"/>
    <col min="9728" max="9728" width="13.42578125" style="40" customWidth="1"/>
    <col min="9729" max="9729" width="8.42578125" style="40" customWidth="1"/>
    <col min="9730" max="9730" width="13.7109375" style="40" customWidth="1"/>
    <col min="9731" max="9731" width="0.7109375" style="40" customWidth="1"/>
    <col min="9732" max="9732" width="14.28515625" style="40" customWidth="1"/>
    <col min="9733" max="9733" width="13.42578125" style="40" customWidth="1"/>
    <col min="9734" max="9734" width="15.5703125" style="40" customWidth="1"/>
    <col min="9735" max="9735" width="9.140625" style="40"/>
    <col min="9736" max="9736" width="16" style="40" customWidth="1"/>
    <col min="9737" max="9981" width="9.140625" style="40"/>
    <col min="9982" max="9982" width="14.42578125" style="40" customWidth="1"/>
    <col min="9983" max="9983" width="13.85546875" style="40" customWidth="1"/>
    <col min="9984" max="9984" width="13.42578125" style="40" customWidth="1"/>
    <col min="9985" max="9985" width="8.42578125" style="40" customWidth="1"/>
    <col min="9986" max="9986" width="13.7109375" style="40" customWidth="1"/>
    <col min="9987" max="9987" width="0.7109375" style="40" customWidth="1"/>
    <col min="9988" max="9988" width="14.28515625" style="40" customWidth="1"/>
    <col min="9989" max="9989" width="13.42578125" style="40" customWidth="1"/>
    <col min="9990" max="9990" width="15.5703125" style="40" customWidth="1"/>
    <col min="9991" max="9991" width="9.140625" style="40"/>
    <col min="9992" max="9992" width="16" style="40" customWidth="1"/>
    <col min="9993" max="10237" width="9.140625" style="40"/>
    <col min="10238" max="10238" width="14.42578125" style="40" customWidth="1"/>
    <col min="10239" max="10239" width="13.85546875" style="40" customWidth="1"/>
    <col min="10240" max="10240" width="13.42578125" style="40" customWidth="1"/>
    <col min="10241" max="10241" width="8.42578125" style="40" customWidth="1"/>
    <col min="10242" max="10242" width="13.7109375" style="40" customWidth="1"/>
    <col min="10243" max="10243" width="0.7109375" style="40" customWidth="1"/>
    <col min="10244" max="10244" width="14.28515625" style="40" customWidth="1"/>
    <col min="10245" max="10245" width="13.42578125" style="40" customWidth="1"/>
    <col min="10246" max="10246" width="15.5703125" style="40" customWidth="1"/>
    <col min="10247" max="10247" width="9.140625" style="40"/>
    <col min="10248" max="10248" width="16" style="40" customWidth="1"/>
    <col min="10249" max="10493" width="9.140625" style="40"/>
    <col min="10494" max="10494" width="14.42578125" style="40" customWidth="1"/>
    <col min="10495" max="10495" width="13.85546875" style="40" customWidth="1"/>
    <col min="10496" max="10496" width="13.42578125" style="40" customWidth="1"/>
    <col min="10497" max="10497" width="8.42578125" style="40" customWidth="1"/>
    <col min="10498" max="10498" width="13.7109375" style="40" customWidth="1"/>
    <col min="10499" max="10499" width="0.7109375" style="40" customWidth="1"/>
    <col min="10500" max="10500" width="14.28515625" style="40" customWidth="1"/>
    <col min="10501" max="10501" width="13.42578125" style="40" customWidth="1"/>
    <col min="10502" max="10502" width="15.5703125" style="40" customWidth="1"/>
    <col min="10503" max="10503" width="9.140625" style="40"/>
    <col min="10504" max="10504" width="16" style="40" customWidth="1"/>
    <col min="10505" max="10749" width="9.140625" style="40"/>
    <col min="10750" max="10750" width="14.42578125" style="40" customWidth="1"/>
    <col min="10751" max="10751" width="13.85546875" style="40" customWidth="1"/>
    <col min="10752" max="10752" width="13.42578125" style="40" customWidth="1"/>
    <col min="10753" max="10753" width="8.42578125" style="40" customWidth="1"/>
    <col min="10754" max="10754" width="13.7109375" style="40" customWidth="1"/>
    <col min="10755" max="10755" width="0.7109375" style="40" customWidth="1"/>
    <col min="10756" max="10756" width="14.28515625" style="40" customWidth="1"/>
    <col min="10757" max="10757" width="13.42578125" style="40" customWidth="1"/>
    <col min="10758" max="10758" width="15.5703125" style="40" customWidth="1"/>
    <col min="10759" max="10759" width="9.140625" style="40"/>
    <col min="10760" max="10760" width="16" style="40" customWidth="1"/>
    <col min="10761" max="11005" width="9.140625" style="40"/>
    <col min="11006" max="11006" width="14.42578125" style="40" customWidth="1"/>
    <col min="11007" max="11007" width="13.85546875" style="40" customWidth="1"/>
    <col min="11008" max="11008" width="13.42578125" style="40" customWidth="1"/>
    <col min="11009" max="11009" width="8.42578125" style="40" customWidth="1"/>
    <col min="11010" max="11010" width="13.7109375" style="40" customWidth="1"/>
    <col min="11011" max="11011" width="0.7109375" style="40" customWidth="1"/>
    <col min="11012" max="11012" width="14.28515625" style="40" customWidth="1"/>
    <col min="11013" max="11013" width="13.42578125" style="40" customWidth="1"/>
    <col min="11014" max="11014" width="15.5703125" style="40" customWidth="1"/>
    <col min="11015" max="11015" width="9.140625" style="40"/>
    <col min="11016" max="11016" width="16" style="40" customWidth="1"/>
    <col min="11017" max="11261" width="9.140625" style="40"/>
    <col min="11262" max="11262" width="14.42578125" style="40" customWidth="1"/>
    <col min="11263" max="11263" width="13.85546875" style="40" customWidth="1"/>
    <col min="11264" max="11264" width="13.42578125" style="40" customWidth="1"/>
    <col min="11265" max="11265" width="8.42578125" style="40" customWidth="1"/>
    <col min="11266" max="11266" width="13.7109375" style="40" customWidth="1"/>
    <col min="11267" max="11267" width="0.7109375" style="40" customWidth="1"/>
    <col min="11268" max="11268" width="14.28515625" style="40" customWidth="1"/>
    <col min="11269" max="11269" width="13.42578125" style="40" customWidth="1"/>
    <col min="11270" max="11270" width="15.5703125" style="40" customWidth="1"/>
    <col min="11271" max="11271" width="9.140625" style="40"/>
    <col min="11272" max="11272" width="16" style="40" customWidth="1"/>
    <col min="11273" max="11517" width="9.140625" style="40"/>
    <col min="11518" max="11518" width="14.42578125" style="40" customWidth="1"/>
    <col min="11519" max="11519" width="13.85546875" style="40" customWidth="1"/>
    <col min="11520" max="11520" width="13.42578125" style="40" customWidth="1"/>
    <col min="11521" max="11521" width="8.42578125" style="40" customWidth="1"/>
    <col min="11522" max="11522" width="13.7109375" style="40" customWidth="1"/>
    <col min="11523" max="11523" width="0.7109375" style="40" customWidth="1"/>
    <col min="11524" max="11524" width="14.28515625" style="40" customWidth="1"/>
    <col min="11525" max="11525" width="13.42578125" style="40" customWidth="1"/>
    <col min="11526" max="11526" width="15.5703125" style="40" customWidth="1"/>
    <col min="11527" max="11527" width="9.140625" style="40"/>
    <col min="11528" max="11528" width="16" style="40" customWidth="1"/>
    <col min="11529" max="11773" width="9.140625" style="40"/>
    <col min="11774" max="11774" width="14.42578125" style="40" customWidth="1"/>
    <col min="11775" max="11775" width="13.85546875" style="40" customWidth="1"/>
    <col min="11776" max="11776" width="13.42578125" style="40" customWidth="1"/>
    <col min="11777" max="11777" width="8.42578125" style="40" customWidth="1"/>
    <col min="11778" max="11778" width="13.7109375" style="40" customWidth="1"/>
    <col min="11779" max="11779" width="0.7109375" style="40" customWidth="1"/>
    <col min="11780" max="11780" width="14.28515625" style="40" customWidth="1"/>
    <col min="11781" max="11781" width="13.42578125" style="40" customWidth="1"/>
    <col min="11782" max="11782" width="15.5703125" style="40" customWidth="1"/>
    <col min="11783" max="11783" width="9.140625" style="40"/>
    <col min="11784" max="11784" width="16" style="40" customWidth="1"/>
    <col min="11785" max="12029" width="9.140625" style="40"/>
    <col min="12030" max="12030" width="14.42578125" style="40" customWidth="1"/>
    <col min="12031" max="12031" width="13.85546875" style="40" customWidth="1"/>
    <col min="12032" max="12032" width="13.42578125" style="40" customWidth="1"/>
    <col min="12033" max="12033" width="8.42578125" style="40" customWidth="1"/>
    <col min="12034" max="12034" width="13.7109375" style="40" customWidth="1"/>
    <col min="12035" max="12035" width="0.7109375" style="40" customWidth="1"/>
    <col min="12036" max="12036" width="14.28515625" style="40" customWidth="1"/>
    <col min="12037" max="12037" width="13.42578125" style="40" customWidth="1"/>
    <col min="12038" max="12038" width="15.5703125" style="40" customWidth="1"/>
    <col min="12039" max="12039" width="9.140625" style="40"/>
    <col min="12040" max="12040" width="16" style="40" customWidth="1"/>
    <col min="12041" max="12285" width="9.140625" style="40"/>
    <col min="12286" max="12286" width="14.42578125" style="40" customWidth="1"/>
    <col min="12287" max="12287" width="13.85546875" style="40" customWidth="1"/>
    <col min="12288" max="12288" width="13.42578125" style="40" customWidth="1"/>
    <col min="12289" max="12289" width="8.42578125" style="40" customWidth="1"/>
    <col min="12290" max="12290" width="13.7109375" style="40" customWidth="1"/>
    <col min="12291" max="12291" width="0.7109375" style="40" customWidth="1"/>
    <col min="12292" max="12292" width="14.28515625" style="40" customWidth="1"/>
    <col min="12293" max="12293" width="13.42578125" style="40" customWidth="1"/>
    <col min="12294" max="12294" width="15.5703125" style="40" customWidth="1"/>
    <col min="12295" max="12295" width="9.140625" style="40"/>
    <col min="12296" max="12296" width="16" style="40" customWidth="1"/>
    <col min="12297" max="12541" width="9.140625" style="40"/>
    <col min="12542" max="12542" width="14.42578125" style="40" customWidth="1"/>
    <col min="12543" max="12543" width="13.85546875" style="40" customWidth="1"/>
    <col min="12544" max="12544" width="13.42578125" style="40" customWidth="1"/>
    <col min="12545" max="12545" width="8.42578125" style="40" customWidth="1"/>
    <col min="12546" max="12546" width="13.7109375" style="40" customWidth="1"/>
    <col min="12547" max="12547" width="0.7109375" style="40" customWidth="1"/>
    <col min="12548" max="12548" width="14.28515625" style="40" customWidth="1"/>
    <col min="12549" max="12549" width="13.42578125" style="40" customWidth="1"/>
    <col min="12550" max="12550" width="15.5703125" style="40" customWidth="1"/>
    <col min="12551" max="12551" width="9.140625" style="40"/>
    <col min="12552" max="12552" width="16" style="40" customWidth="1"/>
    <col min="12553" max="12797" width="9.140625" style="40"/>
    <col min="12798" max="12798" width="14.42578125" style="40" customWidth="1"/>
    <col min="12799" max="12799" width="13.85546875" style="40" customWidth="1"/>
    <col min="12800" max="12800" width="13.42578125" style="40" customWidth="1"/>
    <col min="12801" max="12801" width="8.42578125" style="40" customWidth="1"/>
    <col min="12802" max="12802" width="13.7109375" style="40" customWidth="1"/>
    <col min="12803" max="12803" width="0.7109375" style="40" customWidth="1"/>
    <col min="12804" max="12804" width="14.28515625" style="40" customWidth="1"/>
    <col min="12805" max="12805" width="13.42578125" style="40" customWidth="1"/>
    <col min="12806" max="12806" width="15.5703125" style="40" customWidth="1"/>
    <col min="12807" max="12807" width="9.140625" style="40"/>
    <col min="12808" max="12808" width="16" style="40" customWidth="1"/>
    <col min="12809" max="13053" width="9.140625" style="40"/>
    <col min="13054" max="13054" width="14.42578125" style="40" customWidth="1"/>
    <col min="13055" max="13055" width="13.85546875" style="40" customWidth="1"/>
    <col min="13056" max="13056" width="13.42578125" style="40" customWidth="1"/>
    <col min="13057" max="13057" width="8.42578125" style="40" customWidth="1"/>
    <col min="13058" max="13058" width="13.7109375" style="40" customWidth="1"/>
    <col min="13059" max="13059" width="0.7109375" style="40" customWidth="1"/>
    <col min="13060" max="13060" width="14.28515625" style="40" customWidth="1"/>
    <col min="13061" max="13061" width="13.42578125" style="40" customWidth="1"/>
    <col min="13062" max="13062" width="15.5703125" style="40" customWidth="1"/>
    <col min="13063" max="13063" width="9.140625" style="40"/>
    <col min="13064" max="13064" width="16" style="40" customWidth="1"/>
    <col min="13065" max="13309" width="9.140625" style="40"/>
    <col min="13310" max="13310" width="14.42578125" style="40" customWidth="1"/>
    <col min="13311" max="13311" width="13.85546875" style="40" customWidth="1"/>
    <col min="13312" max="13312" width="13.42578125" style="40" customWidth="1"/>
    <col min="13313" max="13313" width="8.42578125" style="40" customWidth="1"/>
    <col min="13314" max="13314" width="13.7109375" style="40" customWidth="1"/>
    <col min="13315" max="13315" width="0.7109375" style="40" customWidth="1"/>
    <col min="13316" max="13316" width="14.28515625" style="40" customWidth="1"/>
    <col min="13317" max="13317" width="13.42578125" style="40" customWidth="1"/>
    <col min="13318" max="13318" width="15.5703125" style="40" customWidth="1"/>
    <col min="13319" max="13319" width="9.140625" style="40"/>
    <col min="13320" max="13320" width="16" style="40" customWidth="1"/>
    <col min="13321" max="13565" width="9.140625" style="40"/>
    <col min="13566" max="13566" width="14.42578125" style="40" customWidth="1"/>
    <col min="13567" max="13567" width="13.85546875" style="40" customWidth="1"/>
    <col min="13568" max="13568" width="13.42578125" style="40" customWidth="1"/>
    <col min="13569" max="13569" width="8.42578125" style="40" customWidth="1"/>
    <col min="13570" max="13570" width="13.7109375" style="40" customWidth="1"/>
    <col min="13571" max="13571" width="0.7109375" style="40" customWidth="1"/>
    <col min="13572" max="13572" width="14.28515625" style="40" customWidth="1"/>
    <col min="13573" max="13573" width="13.42578125" style="40" customWidth="1"/>
    <col min="13574" max="13574" width="15.5703125" style="40" customWidth="1"/>
    <col min="13575" max="13575" width="9.140625" style="40"/>
    <col min="13576" max="13576" width="16" style="40" customWidth="1"/>
    <col min="13577" max="13821" width="9.140625" style="40"/>
    <col min="13822" max="13822" width="14.42578125" style="40" customWidth="1"/>
    <col min="13823" max="13823" width="13.85546875" style="40" customWidth="1"/>
    <col min="13824" max="13824" width="13.42578125" style="40" customWidth="1"/>
    <col min="13825" max="13825" width="8.42578125" style="40" customWidth="1"/>
    <col min="13826" max="13826" width="13.7109375" style="40" customWidth="1"/>
    <col min="13827" max="13827" width="0.7109375" style="40" customWidth="1"/>
    <col min="13828" max="13828" width="14.28515625" style="40" customWidth="1"/>
    <col min="13829" max="13829" width="13.42578125" style="40" customWidth="1"/>
    <col min="13830" max="13830" width="15.5703125" style="40" customWidth="1"/>
    <col min="13831" max="13831" width="9.140625" style="40"/>
    <col min="13832" max="13832" width="16" style="40" customWidth="1"/>
    <col min="13833" max="14077" width="9.140625" style="40"/>
    <col min="14078" max="14078" width="14.42578125" style="40" customWidth="1"/>
    <col min="14079" max="14079" width="13.85546875" style="40" customWidth="1"/>
    <col min="14080" max="14080" width="13.42578125" style="40" customWidth="1"/>
    <col min="14081" max="14081" width="8.42578125" style="40" customWidth="1"/>
    <col min="14082" max="14082" width="13.7109375" style="40" customWidth="1"/>
    <col min="14083" max="14083" width="0.7109375" style="40" customWidth="1"/>
    <col min="14084" max="14084" width="14.28515625" style="40" customWidth="1"/>
    <col min="14085" max="14085" width="13.42578125" style="40" customWidth="1"/>
    <col min="14086" max="14086" width="15.5703125" style="40" customWidth="1"/>
    <col min="14087" max="14087" width="9.140625" style="40"/>
    <col min="14088" max="14088" width="16" style="40" customWidth="1"/>
    <col min="14089" max="14333" width="9.140625" style="40"/>
    <col min="14334" max="14334" width="14.42578125" style="40" customWidth="1"/>
    <col min="14335" max="14335" width="13.85546875" style="40" customWidth="1"/>
    <col min="14336" max="14336" width="13.42578125" style="40" customWidth="1"/>
    <col min="14337" max="14337" width="8.42578125" style="40" customWidth="1"/>
    <col min="14338" max="14338" width="13.7109375" style="40" customWidth="1"/>
    <col min="14339" max="14339" width="0.7109375" style="40" customWidth="1"/>
    <col min="14340" max="14340" width="14.28515625" style="40" customWidth="1"/>
    <col min="14341" max="14341" width="13.42578125" style="40" customWidth="1"/>
    <col min="14342" max="14342" width="15.5703125" style="40" customWidth="1"/>
    <col min="14343" max="14343" width="9.140625" style="40"/>
    <col min="14344" max="14344" width="16" style="40" customWidth="1"/>
    <col min="14345" max="14589" width="9.140625" style="40"/>
    <col min="14590" max="14590" width="14.42578125" style="40" customWidth="1"/>
    <col min="14591" max="14591" width="13.85546875" style="40" customWidth="1"/>
    <col min="14592" max="14592" width="13.42578125" style="40" customWidth="1"/>
    <col min="14593" max="14593" width="8.42578125" style="40" customWidth="1"/>
    <col min="14594" max="14594" width="13.7109375" style="40" customWidth="1"/>
    <col min="14595" max="14595" width="0.7109375" style="40" customWidth="1"/>
    <col min="14596" max="14596" width="14.28515625" style="40" customWidth="1"/>
    <col min="14597" max="14597" width="13.42578125" style="40" customWidth="1"/>
    <col min="14598" max="14598" width="15.5703125" style="40" customWidth="1"/>
    <col min="14599" max="14599" width="9.140625" style="40"/>
    <col min="14600" max="14600" width="16" style="40" customWidth="1"/>
    <col min="14601" max="14845" width="9.140625" style="40"/>
    <col min="14846" max="14846" width="14.42578125" style="40" customWidth="1"/>
    <col min="14847" max="14847" width="13.85546875" style="40" customWidth="1"/>
    <col min="14848" max="14848" width="13.42578125" style="40" customWidth="1"/>
    <col min="14849" max="14849" width="8.42578125" style="40" customWidth="1"/>
    <col min="14850" max="14850" width="13.7109375" style="40" customWidth="1"/>
    <col min="14851" max="14851" width="0.7109375" style="40" customWidth="1"/>
    <col min="14852" max="14852" width="14.28515625" style="40" customWidth="1"/>
    <col min="14853" max="14853" width="13.42578125" style="40" customWidth="1"/>
    <col min="14854" max="14854" width="15.5703125" style="40" customWidth="1"/>
    <col min="14855" max="14855" width="9.140625" style="40"/>
    <col min="14856" max="14856" width="16" style="40" customWidth="1"/>
    <col min="14857" max="15101" width="9.140625" style="40"/>
    <col min="15102" max="15102" width="14.42578125" style="40" customWidth="1"/>
    <col min="15103" max="15103" width="13.85546875" style="40" customWidth="1"/>
    <col min="15104" max="15104" width="13.42578125" style="40" customWidth="1"/>
    <col min="15105" max="15105" width="8.42578125" style="40" customWidth="1"/>
    <col min="15106" max="15106" width="13.7109375" style="40" customWidth="1"/>
    <col min="15107" max="15107" width="0.7109375" style="40" customWidth="1"/>
    <col min="15108" max="15108" width="14.28515625" style="40" customWidth="1"/>
    <col min="15109" max="15109" width="13.42578125" style="40" customWidth="1"/>
    <col min="15110" max="15110" width="15.5703125" style="40" customWidth="1"/>
    <col min="15111" max="15111" width="9.140625" style="40"/>
    <col min="15112" max="15112" width="16" style="40" customWidth="1"/>
    <col min="15113" max="15357" width="9.140625" style="40"/>
    <col min="15358" max="15358" width="14.42578125" style="40" customWidth="1"/>
    <col min="15359" max="15359" width="13.85546875" style="40" customWidth="1"/>
    <col min="15360" max="15360" width="13.42578125" style="40" customWidth="1"/>
    <col min="15361" max="15361" width="8.42578125" style="40" customWidth="1"/>
    <col min="15362" max="15362" width="13.7109375" style="40" customWidth="1"/>
    <col min="15363" max="15363" width="0.7109375" style="40" customWidth="1"/>
    <col min="15364" max="15364" width="14.28515625" style="40" customWidth="1"/>
    <col min="15365" max="15365" width="13.42578125" style="40" customWidth="1"/>
    <col min="15366" max="15366" width="15.5703125" style="40" customWidth="1"/>
    <col min="15367" max="15367" width="9.140625" style="40"/>
    <col min="15368" max="15368" width="16" style="40" customWidth="1"/>
    <col min="15369" max="15613" width="9.140625" style="40"/>
    <col min="15614" max="15614" width="14.42578125" style="40" customWidth="1"/>
    <col min="15615" max="15615" width="13.85546875" style="40" customWidth="1"/>
    <col min="15616" max="15616" width="13.42578125" style="40" customWidth="1"/>
    <col min="15617" max="15617" width="8.42578125" style="40" customWidth="1"/>
    <col min="15618" max="15618" width="13.7109375" style="40" customWidth="1"/>
    <col min="15619" max="15619" width="0.7109375" style="40" customWidth="1"/>
    <col min="15620" max="15620" width="14.28515625" style="40" customWidth="1"/>
    <col min="15621" max="15621" width="13.42578125" style="40" customWidth="1"/>
    <col min="15622" max="15622" width="15.5703125" style="40" customWidth="1"/>
    <col min="15623" max="15623" width="9.140625" style="40"/>
    <col min="15624" max="15624" width="16" style="40" customWidth="1"/>
    <col min="15625" max="15869" width="9.140625" style="40"/>
    <col min="15870" max="15870" width="14.42578125" style="40" customWidth="1"/>
    <col min="15871" max="15871" width="13.85546875" style="40" customWidth="1"/>
    <col min="15872" max="15872" width="13.42578125" style="40" customWidth="1"/>
    <col min="15873" max="15873" width="8.42578125" style="40" customWidth="1"/>
    <col min="15874" max="15874" width="13.7109375" style="40" customWidth="1"/>
    <col min="15875" max="15875" width="0.7109375" style="40" customWidth="1"/>
    <col min="15876" max="15876" width="14.28515625" style="40" customWidth="1"/>
    <col min="15877" max="15877" width="13.42578125" style="40" customWidth="1"/>
    <col min="15878" max="15878" width="15.5703125" style="40" customWidth="1"/>
    <col min="15879" max="15879" width="9.140625" style="40"/>
    <col min="15880" max="15880" width="16" style="40" customWidth="1"/>
    <col min="15881" max="16125" width="9.140625" style="40"/>
    <col min="16126" max="16126" width="14.42578125" style="40" customWidth="1"/>
    <col min="16127" max="16127" width="13.85546875" style="40" customWidth="1"/>
    <col min="16128" max="16128" width="13.42578125" style="40" customWidth="1"/>
    <col min="16129" max="16129" width="8.42578125" style="40" customWidth="1"/>
    <col min="16130" max="16130" width="13.7109375" style="40" customWidth="1"/>
    <col min="16131" max="16131" width="0.7109375" style="40" customWidth="1"/>
    <col min="16132" max="16132" width="14.28515625" style="40" customWidth="1"/>
    <col min="16133" max="16133" width="13.42578125" style="40" customWidth="1"/>
    <col min="16134" max="16134" width="15.5703125" style="40" customWidth="1"/>
    <col min="16135" max="16135" width="9.140625" style="40"/>
    <col min="16136" max="16136" width="16" style="40" customWidth="1"/>
    <col min="16137" max="16384" width="9.140625" style="40"/>
  </cols>
  <sheetData>
    <row r="1" spans="1:16" ht="18" x14ac:dyDescent="0.2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6" s="42" customFormat="1" ht="15.75" x14ac:dyDescent="0.25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6" ht="15" x14ac:dyDescent="0.25">
      <c r="A3" s="43"/>
      <c r="B3" s="44"/>
      <c r="C3" s="44"/>
      <c r="D3" s="44"/>
      <c r="E3" s="45"/>
      <c r="F3" s="46"/>
      <c r="G3" s="43"/>
      <c r="H3" s="47"/>
      <c r="I3" s="47"/>
      <c r="J3" s="47"/>
      <c r="K3" s="45"/>
    </row>
    <row r="4" spans="1:16" ht="15.75" x14ac:dyDescent="0.25">
      <c r="A4" s="8">
        <v>2017</v>
      </c>
      <c r="B4" s="8"/>
      <c r="C4" s="8"/>
      <c r="D4" s="8"/>
      <c r="E4" s="8"/>
      <c r="F4" s="48"/>
      <c r="G4" s="8">
        <v>2018</v>
      </c>
      <c r="H4" s="8"/>
      <c r="I4" s="8"/>
      <c r="J4" s="8"/>
      <c r="K4" s="8"/>
    </row>
    <row r="5" spans="1:16" ht="15.75" x14ac:dyDescent="0.25">
      <c r="A5" s="49" t="s">
        <v>27</v>
      </c>
      <c r="B5" s="8" t="s">
        <v>28</v>
      </c>
      <c r="C5" s="8"/>
      <c r="D5" s="50" t="s">
        <v>29</v>
      </c>
      <c r="E5" s="50" t="s">
        <v>30</v>
      </c>
      <c r="F5" s="51"/>
      <c r="G5" s="49" t="s">
        <v>27</v>
      </c>
      <c r="H5" s="8" t="s">
        <v>28</v>
      </c>
      <c r="I5" s="8"/>
      <c r="J5" s="50" t="s">
        <v>29</v>
      </c>
      <c r="K5" s="50" t="s">
        <v>30</v>
      </c>
    </row>
    <row r="6" spans="1:16" ht="15.75" x14ac:dyDescent="0.25">
      <c r="A6" s="52"/>
      <c r="B6" s="9" t="s">
        <v>31</v>
      </c>
      <c r="C6" s="9" t="s">
        <v>32</v>
      </c>
      <c r="D6" s="53"/>
      <c r="E6" s="53"/>
      <c r="F6" s="51"/>
      <c r="G6" s="52"/>
      <c r="H6" s="9" t="s">
        <v>31</v>
      </c>
      <c r="I6" s="9" t="s">
        <v>32</v>
      </c>
      <c r="J6" s="53"/>
      <c r="K6" s="53"/>
    </row>
    <row r="7" spans="1:16" ht="15.75" x14ac:dyDescent="0.25">
      <c r="A7" s="52"/>
      <c r="B7" s="10" t="s">
        <v>9</v>
      </c>
      <c r="C7" s="10" t="s">
        <v>10</v>
      </c>
      <c r="D7" s="54"/>
      <c r="E7" s="53"/>
      <c r="F7" s="51"/>
      <c r="G7" s="52"/>
      <c r="H7" s="10" t="s">
        <v>9</v>
      </c>
      <c r="I7" s="10" t="s">
        <v>10</v>
      </c>
      <c r="J7" s="54"/>
      <c r="K7" s="53"/>
    </row>
    <row r="8" spans="1:16" ht="27.75" customHeight="1" x14ac:dyDescent="0.25">
      <c r="A8" s="55"/>
      <c r="B8" s="56" t="s">
        <v>33</v>
      </c>
      <c r="C8" s="56" t="s">
        <v>12</v>
      </c>
      <c r="D8" s="57" t="s">
        <v>34</v>
      </c>
      <c r="E8" s="54"/>
      <c r="F8" s="51"/>
      <c r="G8" s="55"/>
      <c r="H8" s="56" t="s">
        <v>33</v>
      </c>
      <c r="I8" s="56" t="s">
        <v>12</v>
      </c>
      <c r="J8" s="57" t="s">
        <v>34</v>
      </c>
      <c r="K8" s="54"/>
      <c r="M8" s="58"/>
      <c r="N8" s="58"/>
      <c r="O8" s="58"/>
    </row>
    <row r="9" spans="1:16" ht="27" customHeight="1" x14ac:dyDescent="0.25">
      <c r="A9" s="59" t="s">
        <v>35</v>
      </c>
      <c r="B9" s="60">
        <v>8757.6</v>
      </c>
      <c r="C9" s="60">
        <v>10368475.699999999</v>
      </c>
      <c r="D9" s="61">
        <v>30.1</v>
      </c>
      <c r="E9" s="62" t="s">
        <v>36</v>
      </c>
      <c r="F9" s="63"/>
      <c r="G9" s="59" t="s">
        <v>37</v>
      </c>
      <c r="H9" s="60">
        <v>8955.2000000000007</v>
      </c>
      <c r="I9" s="60">
        <v>10594166.800000001</v>
      </c>
      <c r="J9" s="61">
        <v>26.2</v>
      </c>
      <c r="K9" s="62" t="s">
        <v>38</v>
      </c>
      <c r="M9" s="64"/>
      <c r="N9" s="65"/>
      <c r="O9" s="65"/>
      <c r="P9" s="64"/>
    </row>
    <row r="10" spans="1:16" ht="27" customHeight="1" x14ac:dyDescent="0.25">
      <c r="A10" s="66" t="s">
        <v>39</v>
      </c>
      <c r="B10" s="67">
        <v>3312.6</v>
      </c>
      <c r="C10" s="67">
        <v>3921803.2</v>
      </c>
      <c r="D10" s="68">
        <v>11.4</v>
      </c>
      <c r="E10" s="69" t="s">
        <v>40</v>
      </c>
      <c r="F10" s="63"/>
      <c r="G10" s="66" t="s">
        <v>35</v>
      </c>
      <c r="H10" s="67">
        <v>4065.9</v>
      </c>
      <c r="I10" s="67">
        <v>4816343.9000000004</v>
      </c>
      <c r="J10" s="68">
        <v>11.9</v>
      </c>
      <c r="K10" s="69" t="s">
        <v>36</v>
      </c>
      <c r="M10" s="64"/>
      <c r="N10" s="65"/>
      <c r="O10" s="65"/>
      <c r="P10" s="64"/>
    </row>
    <row r="11" spans="1:16" ht="27" customHeight="1" x14ac:dyDescent="0.25">
      <c r="A11" s="66" t="s">
        <v>37</v>
      </c>
      <c r="B11" s="67">
        <v>3227.6</v>
      </c>
      <c r="C11" s="67">
        <v>3817866.6</v>
      </c>
      <c r="D11" s="70">
        <v>11.1</v>
      </c>
      <c r="E11" s="69" t="s">
        <v>38</v>
      </c>
      <c r="F11" s="63"/>
      <c r="G11" s="66" t="s">
        <v>41</v>
      </c>
      <c r="H11" s="67">
        <v>3342.6</v>
      </c>
      <c r="I11" s="67">
        <v>3956663.8</v>
      </c>
      <c r="J11" s="70">
        <v>9.8000000000000007</v>
      </c>
      <c r="K11" s="69" t="s">
        <v>42</v>
      </c>
      <c r="M11" s="64"/>
      <c r="N11" s="65"/>
      <c r="O11" s="65"/>
      <c r="P11" s="64"/>
    </row>
    <row r="12" spans="1:16" ht="27" customHeight="1" x14ac:dyDescent="0.25">
      <c r="A12" s="66" t="s">
        <v>43</v>
      </c>
      <c r="B12" s="71">
        <v>2795.6</v>
      </c>
      <c r="C12" s="71">
        <v>3307925.2</v>
      </c>
      <c r="D12" s="68">
        <v>9.6</v>
      </c>
      <c r="E12" s="69" t="s">
        <v>44</v>
      </c>
      <c r="F12" s="63"/>
      <c r="G12" s="66" t="s">
        <v>43</v>
      </c>
      <c r="H12" s="71">
        <v>2224.1</v>
      </c>
      <c r="I12" s="71">
        <v>2632047.2999999998</v>
      </c>
      <c r="J12" s="68">
        <v>6.5</v>
      </c>
      <c r="K12" s="69" t="s">
        <v>44</v>
      </c>
      <c r="M12" s="64"/>
      <c r="N12" s="65"/>
      <c r="O12" s="65"/>
      <c r="P12" s="64"/>
    </row>
    <row r="13" spans="1:16" ht="27" customHeight="1" x14ac:dyDescent="0.25">
      <c r="A13" s="66" t="s">
        <v>45</v>
      </c>
      <c r="B13" s="67">
        <v>1646.4</v>
      </c>
      <c r="C13" s="67">
        <v>1947605.3</v>
      </c>
      <c r="D13" s="70">
        <v>5.6</v>
      </c>
      <c r="E13" s="69" t="s">
        <v>46</v>
      </c>
      <c r="F13" s="63"/>
      <c r="G13" s="66" t="s">
        <v>47</v>
      </c>
      <c r="H13" s="67">
        <v>2203</v>
      </c>
      <c r="I13" s="67">
        <v>2608291</v>
      </c>
      <c r="J13" s="70">
        <v>6.4</v>
      </c>
      <c r="K13" s="69" t="s">
        <v>48</v>
      </c>
      <c r="M13" s="64"/>
      <c r="N13" s="65"/>
      <c r="O13" s="65"/>
      <c r="P13" s="64"/>
    </row>
    <row r="14" spans="1:16" ht="27" customHeight="1" x14ac:dyDescent="0.25">
      <c r="A14" s="66" t="s">
        <v>41</v>
      </c>
      <c r="B14" s="67">
        <v>1443.4</v>
      </c>
      <c r="C14" s="67">
        <v>1707914.3</v>
      </c>
      <c r="D14" s="70">
        <v>5</v>
      </c>
      <c r="E14" s="69" t="s">
        <v>42</v>
      </c>
      <c r="F14" s="63"/>
      <c r="G14" s="66" t="s">
        <v>49</v>
      </c>
      <c r="H14" s="67">
        <v>1959.2</v>
      </c>
      <c r="I14" s="67">
        <v>2319606.6</v>
      </c>
      <c r="J14" s="70">
        <v>5.7</v>
      </c>
      <c r="K14" s="69" t="s">
        <v>50</v>
      </c>
      <c r="M14" s="64"/>
      <c r="N14" s="65"/>
      <c r="O14" s="65"/>
      <c r="P14" s="64"/>
    </row>
    <row r="15" spans="1:16" ht="27" customHeight="1" x14ac:dyDescent="0.25">
      <c r="A15" s="66" t="s">
        <v>51</v>
      </c>
      <c r="B15" s="67">
        <v>1268.9000000000001</v>
      </c>
      <c r="C15" s="67">
        <v>1501224</v>
      </c>
      <c r="D15" s="68">
        <v>4.4000000000000004</v>
      </c>
      <c r="E15" s="69" t="s">
        <v>52</v>
      </c>
      <c r="F15" s="63"/>
      <c r="G15" s="66" t="s">
        <v>45</v>
      </c>
      <c r="H15" s="67">
        <v>1895.4</v>
      </c>
      <c r="I15" s="67">
        <v>2242176.9</v>
      </c>
      <c r="J15" s="68">
        <v>5.5</v>
      </c>
      <c r="K15" s="69" t="s">
        <v>46</v>
      </c>
      <c r="M15" s="64"/>
      <c r="N15" s="65"/>
      <c r="O15" s="65"/>
      <c r="P15" s="64"/>
    </row>
    <row r="16" spans="1:16" ht="27" customHeight="1" x14ac:dyDescent="0.25">
      <c r="A16" s="66" t="s">
        <v>53</v>
      </c>
      <c r="B16" s="67">
        <v>757</v>
      </c>
      <c r="C16" s="67">
        <v>895295.6</v>
      </c>
      <c r="D16" s="70">
        <v>2.6</v>
      </c>
      <c r="E16" s="69" t="s">
        <v>54</v>
      </c>
      <c r="F16" s="63"/>
      <c r="G16" s="66" t="s">
        <v>55</v>
      </c>
      <c r="H16" s="67">
        <v>1312.1</v>
      </c>
      <c r="I16" s="67">
        <v>1621358.1</v>
      </c>
      <c r="J16" s="70">
        <v>4</v>
      </c>
      <c r="K16" s="69" t="s">
        <v>56</v>
      </c>
      <c r="M16" s="64"/>
      <c r="N16" s="65"/>
      <c r="O16" s="65"/>
      <c r="P16" s="64"/>
    </row>
    <row r="17" spans="1:16" ht="27" customHeight="1" x14ac:dyDescent="0.25">
      <c r="A17" s="66" t="s">
        <v>49</v>
      </c>
      <c r="B17" s="67">
        <v>615.9</v>
      </c>
      <c r="C17" s="67">
        <v>728819.4</v>
      </c>
      <c r="D17" s="68">
        <v>2.1</v>
      </c>
      <c r="E17" s="69" t="s">
        <v>50</v>
      </c>
      <c r="F17" s="63"/>
      <c r="G17" s="66" t="s">
        <v>51</v>
      </c>
      <c r="H17" s="67">
        <v>1280.8</v>
      </c>
      <c r="I17" s="67">
        <v>1516055.4</v>
      </c>
      <c r="J17" s="68">
        <v>3.8</v>
      </c>
      <c r="K17" s="69" t="s">
        <v>52</v>
      </c>
      <c r="M17" s="64"/>
      <c r="N17" s="65"/>
      <c r="O17" s="65"/>
      <c r="P17" s="64"/>
    </row>
    <row r="18" spans="1:16" ht="27" customHeight="1" x14ac:dyDescent="0.25">
      <c r="A18" s="66" t="s">
        <v>55</v>
      </c>
      <c r="B18" s="71">
        <v>586.29999999999995</v>
      </c>
      <c r="C18" s="71">
        <v>693821.7</v>
      </c>
      <c r="D18" s="70">
        <v>2</v>
      </c>
      <c r="E18" s="69" t="s">
        <v>56</v>
      </c>
      <c r="F18" s="63"/>
      <c r="G18" s="66" t="s">
        <v>53</v>
      </c>
      <c r="H18" s="71">
        <v>765.5</v>
      </c>
      <c r="I18" s="71">
        <v>905486.8</v>
      </c>
      <c r="J18" s="70">
        <v>2.2000000000000002</v>
      </c>
      <c r="K18" s="69" t="s">
        <v>54</v>
      </c>
      <c r="M18" s="64"/>
      <c r="N18" s="65"/>
      <c r="O18" s="65"/>
      <c r="P18" s="64"/>
    </row>
    <row r="19" spans="1:16" ht="27" customHeight="1" x14ac:dyDescent="0.25">
      <c r="A19" s="72" t="s">
        <v>57</v>
      </c>
      <c r="B19" s="73">
        <v>4725.9999999999891</v>
      </c>
      <c r="C19" s="73">
        <v>5591624.6000000015</v>
      </c>
      <c r="D19" s="74">
        <v>16.100000000000001</v>
      </c>
      <c r="E19" s="75" t="s">
        <v>58</v>
      </c>
      <c r="F19" s="63"/>
      <c r="G19" s="72" t="s">
        <v>57</v>
      </c>
      <c r="H19" s="73">
        <v>6135.5000000000036</v>
      </c>
      <c r="I19" s="73">
        <v>7266916.299999997</v>
      </c>
      <c r="J19" s="74">
        <v>18</v>
      </c>
      <c r="K19" s="75" t="s">
        <v>58</v>
      </c>
      <c r="M19" s="76"/>
      <c r="N19" s="58"/>
      <c r="O19" s="58"/>
    </row>
    <row r="20" spans="1:16" ht="27" customHeight="1" x14ac:dyDescent="0.25">
      <c r="A20" s="77" t="s">
        <v>59</v>
      </c>
      <c r="B20" s="78">
        <f>SUM(B9:B19)</f>
        <v>29137.299999999996</v>
      </c>
      <c r="C20" s="78">
        <f t="shared" ref="C20:D20" si="0">SUM(C9:C19)</f>
        <v>34482375.600000001</v>
      </c>
      <c r="D20" s="79">
        <f t="shared" si="0"/>
        <v>100</v>
      </c>
      <c r="E20" s="80" t="s">
        <v>60</v>
      </c>
      <c r="F20" s="81"/>
      <c r="G20" s="77" t="s">
        <v>59</v>
      </c>
      <c r="H20" s="78">
        <f>SUM(H9:H19)</f>
        <v>34139.300000000003</v>
      </c>
      <c r="I20" s="78">
        <f t="shared" ref="I20" si="1">SUM(I9:I19)</f>
        <v>40479112.899999999</v>
      </c>
      <c r="J20" s="78">
        <f>SUM(J9:J19)</f>
        <v>100</v>
      </c>
      <c r="K20" s="80" t="s">
        <v>60</v>
      </c>
      <c r="M20" s="76"/>
      <c r="N20" s="58"/>
      <c r="O20" s="58"/>
    </row>
    <row r="22" spans="1:16" x14ac:dyDescent="0.25">
      <c r="H22" s="85"/>
      <c r="I22" s="85"/>
      <c r="J22" s="86"/>
    </row>
    <row r="23" spans="1:16" x14ac:dyDescent="0.25">
      <c r="B23" s="87"/>
      <c r="C23" s="87"/>
      <c r="H23" s="88"/>
      <c r="I23" s="88"/>
    </row>
    <row r="24" spans="1:16" x14ac:dyDescent="0.25">
      <c r="H24" s="88"/>
      <c r="I24" s="88"/>
      <c r="J24" s="86"/>
    </row>
    <row r="25" spans="1:16" x14ac:dyDescent="0.25">
      <c r="H25" s="88"/>
      <c r="I25" s="88"/>
    </row>
    <row r="28" spans="1:16" x14ac:dyDescent="0.25">
      <c r="H28" s="88"/>
      <c r="I28" s="88"/>
    </row>
    <row r="30" spans="1:16" x14ac:dyDescent="0.25">
      <c r="H30" s="85"/>
      <c r="I30" s="85"/>
    </row>
    <row r="31" spans="1:16" x14ac:dyDescent="0.25">
      <c r="H31" s="88"/>
      <c r="I31" s="88"/>
    </row>
    <row r="32" spans="1:16" x14ac:dyDescent="0.25">
      <c r="H32" s="88"/>
      <c r="I32" s="88"/>
    </row>
  </sheetData>
  <mergeCells count="12">
    <mergeCell ref="J5:J7"/>
    <mergeCell ref="K5:K8"/>
    <mergeCell ref="A1:K1"/>
    <mergeCell ref="A2:K2"/>
    <mergeCell ref="A4:E4"/>
    <mergeCell ref="G4:K4"/>
    <mergeCell ref="A5:A8"/>
    <mergeCell ref="B5:C5"/>
    <mergeCell ref="D5:D7"/>
    <mergeCell ref="E5:E8"/>
    <mergeCell ref="G5:G8"/>
    <mergeCell ref="H5:I5"/>
  </mergeCells>
  <printOptions horizontalCentered="1"/>
  <pageMargins left="0.7" right="0.7" top="0.75" bottom="0.75" header="0.3" footer="0.3"/>
  <pageSetup paperSize="9" firstPageNumber="12" orientation="landscape" useFirstPageNumber="1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Balance of trade الميزان التجار</vt:lpstr>
      <vt:lpstr>منافذ</vt:lpstr>
      <vt:lpstr>اهم الشركاء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Nada</cp:lastModifiedBy>
  <dcterms:created xsi:type="dcterms:W3CDTF">2019-11-24T10:09:58Z</dcterms:created>
  <dcterms:modified xsi:type="dcterms:W3CDTF">2019-11-24T10:16:09Z</dcterms:modified>
</cp:coreProperties>
</file>